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13. BMT 2019\05. Plan de Acción Institucional\03. Fortalecimiento del Manejo de Emergencias y Desastres\4. CUARTO TRIMESTRE\"/>
    </mc:Choice>
  </mc:AlternateContent>
  <bookViews>
    <workbookView xWindow="0" yWindow="0" windowWidth="21600" windowHeight="9135"/>
  </bookViews>
  <sheets>
    <sheet name="PLAN DE ACCION" sheetId="9" r:id="rId1"/>
  </sheets>
  <definedNames>
    <definedName name="_01_Desarrollar_e_implementar_100__de_la__Estrategia_Distrital_de_Respuesta_a_Emergencias">#REF!</definedName>
    <definedName name="Atención_Integral_oportuna_eficiente_y_eficaz_de_las_situaciones_de_emergencia_calamidad_o_desastre_a_traves_de_la_estrategia_distrital_de_respuesta">#REF!</definedName>
    <definedName name="Bogota_ciudad_sostenible_y_eficiente_baja_en_carbono">#REF!</definedName>
    <definedName name="FONDIGER">#REF!</definedName>
    <definedName name="Funcionamiento">#REF!</definedName>
    <definedName name="Gastos_Generales">#REF!</definedName>
    <definedName name="Generación_de_conociminento_y_actualización_de_los_analisis_de_riesgos_y_efectos_del_cambio_climatico">#REF!</definedName>
    <definedName name="IDIGER">#REF!</definedName>
    <definedName name="Implementación_de_procesos_efectivos_de_preparativos_respuesta_y_recuperación_post_evento">#REF!</definedName>
    <definedName name="Inversión_Directa_FONDIGER">#REF!</definedName>
    <definedName name="Inversión_Directa_IDIGER">#REF!</definedName>
    <definedName name="LISTA001">#REF!</definedName>
    <definedName name="LISTA002">#REF!</definedName>
    <definedName name="LISTA003">#REF!</definedName>
    <definedName name="LISTA004">#REF!</definedName>
    <definedName name="LISTA005">#REF!</definedName>
    <definedName name="LISTA006">#REF!</definedName>
    <definedName name="LISTA007">#REF!</definedName>
    <definedName name="LISTA008">#REF!</definedName>
    <definedName name="LISTA009">#REF!</definedName>
    <definedName name="LISTA010">#REF!</definedName>
    <definedName name="LISTA011">#REF!</definedName>
    <definedName name="LISTA012">#REF!</definedName>
    <definedName name="LISTA013">#REF!</definedName>
    <definedName name="LISTA014">#REF!</definedName>
    <definedName name="LISTA015">#REF!</definedName>
    <definedName name="LISTA016">#REF!</definedName>
    <definedName name="LISTA017">#REF!</definedName>
    <definedName name="LISTA018">#REF!</definedName>
    <definedName name="LISTA019">#REF!</definedName>
    <definedName name="LISTA020">#REF!</definedName>
    <definedName name="LISTA021">#REF!</definedName>
    <definedName name="LISTA022">#REF!</definedName>
    <definedName name="LISTA023">#REF!</definedName>
    <definedName name="LISTA024">#REF!</definedName>
    <definedName name="LISTA025">#REF!</definedName>
    <definedName name="LISTA026">#REF!</definedName>
    <definedName name="Manejo_integral_del_agua_como_elemento_vital_para_la_resiliencia_frente_a_riesgos_y_los_efectos_del_cambio_climatico">#REF!</definedName>
    <definedName name="ORIGEN">#REF!</definedName>
    <definedName name="Proyecto_No_1158_Reducción_del_riesgo_y_adaptación_al_cambio_climático">#REF!</definedName>
    <definedName name="Proyecto_No_1166_Consolidación_de_la_gestión_pública_eficiente_del_IDIGER_como_entidad_coordinadora_del_SDGR_CC">#REF!</definedName>
    <definedName name="Proyecto_No_1172_Conocimiento_del_riesgo_y_efectos_del_cambio_climático">#REF!</definedName>
    <definedName name="Proyecto_No_1178_Fortalecimiento_del_manejo_de_emergencias_y_desastres">#REF!</definedName>
    <definedName name="Reducción_de_la_vulnerabilidad_territorial_de_Bogota_frente_a_riesgos_y_efectos_del_cambio_climatico">#REF!</definedName>
    <definedName name="Resiliencia_sectorial_y_reducción_de_riesgos_de_gran_impacto">#REF!</definedName>
    <definedName name="Sistema_de_gobernanza_ambiental_para_afrontar_colectivamente_los_riesgos_y_efectos_de_cambio_climatico">#REF!</definedName>
    <definedName name="Tranformación_cultural_para_enfentar_los_riesgos_y_los_nuevos_retos_del_cambio_climatico">#REF!</definedName>
  </definedNames>
  <calcPr calcId="152511"/>
</workbook>
</file>

<file path=xl/calcChain.xml><?xml version="1.0" encoding="utf-8"?>
<calcChain xmlns="http://schemas.openxmlformats.org/spreadsheetml/2006/main">
  <c r="S72" i="9" l="1"/>
  <c r="M130" i="9" l="1"/>
  <c r="N130" i="9" s="1"/>
  <c r="N85" i="9"/>
  <c r="N60" i="9" l="1"/>
  <c r="N59" i="9"/>
  <c r="N38" i="9"/>
  <c r="N37" i="9"/>
  <c r="N36" i="9"/>
  <c r="N35" i="9"/>
  <c r="O17" i="9" l="1"/>
  <c r="K129" i="9" l="1"/>
  <c r="N129" i="9" s="1"/>
  <c r="O129" i="9" s="1"/>
  <c r="L129" i="9" l="1"/>
  <c r="M129" i="9" s="1"/>
  <c r="N45" i="9"/>
  <c r="N40" i="9" l="1"/>
  <c r="N39" i="9"/>
  <c r="N33" i="9"/>
  <c r="L72" i="9" l="1"/>
  <c r="N72" i="9" s="1"/>
  <c r="O69" i="9"/>
  <c r="O67" i="9"/>
  <c r="L60" i="9"/>
  <c r="L59" i="9"/>
  <c r="E139" i="9" l="1"/>
  <c r="N133" i="9"/>
  <c r="R126" i="9" s="1"/>
  <c r="O119" i="9"/>
  <c r="O103" i="9"/>
  <c r="O101" i="9"/>
  <c r="O99" i="9"/>
  <c r="O97" i="9"/>
  <c r="O95" i="9"/>
  <c r="O89" i="9"/>
  <c r="O87" i="9"/>
  <c r="O83" i="9"/>
  <c r="N79" i="9"/>
  <c r="O61" i="9"/>
  <c r="O59" i="9"/>
  <c r="O57" i="9"/>
  <c r="O27" i="9"/>
  <c r="N124" i="9"/>
  <c r="N123" i="9"/>
  <c r="O121" i="9"/>
  <c r="O117" i="9"/>
  <c r="O123" i="9" l="1"/>
  <c r="N125" i="9"/>
  <c r="R114" i="9" s="1"/>
  <c r="N108" i="9"/>
  <c r="N107" i="9"/>
  <c r="N106" i="9"/>
  <c r="N105" i="9"/>
  <c r="O107" i="9" l="1"/>
  <c r="O105" i="9"/>
  <c r="N74" i="9"/>
  <c r="O43" i="9" l="1"/>
  <c r="O41" i="9"/>
  <c r="O39" i="9"/>
  <c r="O37" i="9"/>
  <c r="O35" i="9"/>
  <c r="O55" i="9" l="1"/>
  <c r="O53" i="9"/>
  <c r="O51" i="9"/>
  <c r="N63" i="9" s="1"/>
  <c r="N22" i="9" l="1"/>
  <c r="N16" i="9"/>
  <c r="N15" i="9"/>
  <c r="N110" i="9" l="1"/>
  <c r="O109" i="9" s="1"/>
  <c r="N113" i="9" s="1"/>
  <c r="R92" i="9" s="1"/>
  <c r="N112" i="9"/>
  <c r="O111" i="9" s="1"/>
  <c r="N86" i="9" l="1"/>
  <c r="R64" i="9"/>
  <c r="N91" i="9" l="1"/>
  <c r="R80" i="9" s="1"/>
  <c r="N131" i="9"/>
  <c r="N132" i="9"/>
  <c r="R48" i="9" l="1"/>
  <c r="O25" i="9" l="1"/>
  <c r="O21" i="9"/>
  <c r="O19" i="9"/>
  <c r="O15" i="9" l="1"/>
  <c r="N46" i="9" l="1"/>
  <c r="O33" i="9"/>
  <c r="N24" i="9"/>
  <c r="O23" i="9" s="1"/>
  <c r="O45" i="9" l="1"/>
  <c r="N47" i="9"/>
  <c r="R30" i="9" s="1"/>
  <c r="O29" i="9"/>
  <c r="R12" i="9" s="1"/>
  <c r="N139" i="9" l="1"/>
</calcChain>
</file>

<file path=xl/sharedStrings.xml><?xml version="1.0" encoding="utf-8"?>
<sst xmlns="http://schemas.openxmlformats.org/spreadsheetml/2006/main" count="547" uniqueCount="283">
  <si>
    <t>CÓDIGO:</t>
  </si>
  <si>
    <t>VERSIÓN:</t>
  </si>
  <si>
    <t>FECHA DE REVISIÓN:</t>
  </si>
  <si>
    <t>RESPONSABLE</t>
  </si>
  <si>
    <t>INDICADOR</t>
  </si>
  <si>
    <t xml:space="preserve"> </t>
  </si>
  <si>
    <t>META</t>
  </si>
  <si>
    <t xml:space="preserve">PRODUCTO </t>
  </si>
  <si>
    <t>FECHA INICIO</t>
  </si>
  <si>
    <t>FECHA FINAL</t>
  </si>
  <si>
    <t>SUB - TOTAL</t>
  </si>
  <si>
    <t>Ponderación</t>
  </si>
  <si>
    <t>Ejecución de reserva presupuestal programada.</t>
  </si>
  <si>
    <t>Presupuesto ejecutado / Presupuesto programado</t>
  </si>
  <si>
    <t>Ejecución de pasivo exigible.</t>
  </si>
  <si>
    <t>Total Programado</t>
  </si>
  <si>
    <t xml:space="preserve">INFORMACIÓN GENERAL </t>
  </si>
  <si>
    <t>PERIODO DE EJECUCIÓN:</t>
  </si>
  <si>
    <t>Total</t>
  </si>
  <si>
    <t>RESPONSABLE DEL PLAN DE ACCIÓN:</t>
  </si>
  <si>
    <t>PERIODO DE SEGUIMIENTO:</t>
  </si>
  <si>
    <t>PLAN DE DESARROLLO:</t>
  </si>
  <si>
    <t>P</t>
  </si>
  <si>
    <t>E</t>
  </si>
  <si>
    <t>Ene - Mar</t>
  </si>
  <si>
    <t>Abril-Junio</t>
  </si>
  <si>
    <t>Jul -Sep</t>
  </si>
  <si>
    <t>Oct -Dic</t>
  </si>
  <si>
    <t>PROCESO(S) RELACIONADO(S):</t>
  </si>
  <si>
    <t>PROYECTO DE INVERSIÓN:</t>
  </si>
  <si>
    <t>FECHA DE FORMULACIÓN PA</t>
  </si>
  <si>
    <t>AVANCE DEL CUMPLIMIENTO DEL INDICADOR</t>
  </si>
  <si>
    <t>ANALISIS DEL CUMPLIMIENTO DEL INDICADOR</t>
  </si>
  <si>
    <t>N°</t>
  </si>
  <si>
    <t>MES</t>
  </si>
  <si>
    <t>Plan de Acción por Dependencia</t>
  </si>
  <si>
    <t>DEPENDENCIA RESPONSABLE:</t>
  </si>
  <si>
    <t xml:space="preserve">1. COMPONENTE: </t>
  </si>
  <si>
    <t>Cumplimiento componente</t>
  </si>
  <si>
    <t xml:space="preserve">2. COMPONENTE: </t>
  </si>
  <si>
    <t>PLE-FT-15</t>
  </si>
  <si>
    <t xml:space="preserve">3. COMPONENTE: </t>
  </si>
  <si>
    <t xml:space="preserve">Gestión de Procesos </t>
  </si>
  <si>
    <t>Gestión financiera</t>
  </si>
  <si>
    <t xml:space="preserve">4. COMPONENTE: </t>
  </si>
  <si>
    <t>4.1</t>
  </si>
  <si>
    <t>4.2</t>
  </si>
  <si>
    <t>Total % Avance del Plan de Acción</t>
  </si>
  <si>
    <t>CONTROL DE CAMBIOS DEL PLAN DE ACCIÓN</t>
  </si>
  <si>
    <t>JUSTIFICACION DEL CAMBIO</t>
  </si>
  <si>
    <t>FECHA DE SOLICITUD</t>
  </si>
  <si>
    <t xml:space="preserve">Instituto Distrital de Gestión de Riesgos y Cambio Climático - IDIGER </t>
  </si>
  <si>
    <t>Subdirección para el Manejo de Emergencias y Desastres</t>
  </si>
  <si>
    <t>Carlos Torres Becerra</t>
  </si>
  <si>
    <t>Plan de Desarrollo "Bogota Mejor para Todos"</t>
  </si>
  <si>
    <t xml:space="preserve">Gestión del Manejo de Emergencias
Promoción de la Autogestión Ciudadana del Riesgo </t>
  </si>
  <si>
    <t>Febrero de 2019</t>
  </si>
  <si>
    <t>1 de Enero al 31 de Diciembre de 2019</t>
  </si>
  <si>
    <t>Proyecto No 1178 Fortalecimiento del manejo de emergencias y desastres.</t>
  </si>
  <si>
    <t xml:space="preserve">Desarrollar e implementar el 20 % de la  estrategia distrital de respuesta a emergencias </t>
  </si>
  <si>
    <t>1.1</t>
  </si>
  <si>
    <t>Promover la aprobación de la Estrategia Institucional de Respuesta-EIR en 20 entidades del SDGR-CC</t>
  </si>
  <si>
    <t>Organización y Coordinación para la Respuesta a Emergencias- Jorge Suarez - Faride Solano.</t>
  </si>
  <si>
    <t xml:space="preserve">N° de entidades con la EIR promovida/ entidades programadas </t>
  </si>
  <si>
    <t>% de avance</t>
  </si>
  <si>
    <t>Realizar cuatro (4) reuniones de articulación interinstitucional para fortalecer la preparación de los servicios de respuesta.</t>
  </si>
  <si>
    <t>Prestar servicios profesionales 
Sandra Martinez</t>
  </si>
  <si>
    <t>N° Reuniones realizadas/ N° reuniones programadas</t>
  </si>
  <si>
    <t>1.2</t>
  </si>
  <si>
    <t>1.3</t>
  </si>
  <si>
    <t>Desarrollar cuatro (4) Sesiones de la Mesa de Trabajo para el Manejo de Emergencias y Desastres</t>
  </si>
  <si>
    <t>Sesiones realizadas/ Sesiones programadas</t>
  </si>
  <si>
    <t>1.4</t>
  </si>
  <si>
    <t>Realizar dos (2) ejercicios de simulación  o simulacro en relación a los servicios y fuciones de respuesta.</t>
  </si>
  <si>
    <t>Elaborar dos (2) lineamientos o instrumentos enfocados a la preparación y ejecución de la respuesta.</t>
  </si>
  <si>
    <t>Elaborar seis (6) planes de contingencia ante la inminencia de eventos con impacto distrital (ej.: semana santa, temporada seca, temporada de lluvias, navidad, etc.).</t>
  </si>
  <si>
    <t>Desarrollar un enlace en pagina web que contenga información al público de (1) servicio de respuesta</t>
  </si>
  <si>
    <t>1.5</t>
  </si>
  <si>
    <t>1.6</t>
  </si>
  <si>
    <t>1.7</t>
  </si>
  <si>
    <t>Desarrollar herramientas que fortalezcan la preparación y la ejecución de la respuesta</t>
  </si>
  <si>
    <t>Organización y Coordinación para la Respuesta a Emergencias
Jorge Suarez- Yesica Castillo</t>
  </si>
  <si>
    <t>Prestar servicios profesionales  Maria Andrea Rojas- Mónica Hernandez</t>
  </si>
  <si>
    <t>Subdirección para el Manejo de Emergencias y Desastres 
Servicios Profesionales -TIC´s</t>
  </si>
  <si>
    <t>Ejercicios de simulación realizados / Ejercicios de simulación programados</t>
  </si>
  <si>
    <t>Lineamientos o instrumentos elaborados / Lineamientos o instrumentos programados</t>
  </si>
  <si>
    <t>PEC elaborados / PEC programados</t>
  </si>
  <si>
    <t>Estrategia Distrital de Respuesta a Emergencias</t>
  </si>
  <si>
    <t>Capacitación y Entrenamiento</t>
  </si>
  <si>
    <t>Realizar el X simulacro distrital de evacuación</t>
  </si>
  <si>
    <t>2.1</t>
  </si>
  <si>
    <t>Realizar un (1) Simulacro Distrital de Evacuación en el mes de Octubre (Acuerdo 341 de 2008) (Aplicativo simulacro de evacuación 2018 )</t>
  </si>
  <si>
    <t>Grupo de Capacitación y Entrenamiento 
José Maria Reyes- Alexandra Martinez - Juliana Herrera - Carmen Emilia Rocha</t>
  </si>
  <si>
    <t>Implementar de manera masiva el Curso Virtual Primer Respondiente ¡Gente que ayuda¡ (Acuerdo 633 de 2015)</t>
  </si>
  <si>
    <t>2.2</t>
  </si>
  <si>
    <t>2.5</t>
  </si>
  <si>
    <t>2.3</t>
  </si>
  <si>
    <t>2.4</t>
  </si>
  <si>
    <t>2.6</t>
  </si>
  <si>
    <t>2.7</t>
  </si>
  <si>
    <t>2.8</t>
  </si>
  <si>
    <t>Diseñar el programa Voluntarios por Bogotá: Gente que Ayuda</t>
  </si>
  <si>
    <t>Realizar el  Congreso Distrital en Gestión del Riesgo y Cambio Climático 2019 (Componente Manejo de Emergencias y Desastres)</t>
  </si>
  <si>
    <t xml:space="preserve">Fomentar la creación de cuatro (4) comités de ayuda mutua  y  fortalecer los creados en el Distrito Capital </t>
  </si>
  <si>
    <t xml:space="preserve">Realizar asistencia técnica a CAM´s para la ejecución de tres (3) ejercicios de entrenamiento en su zona de influencia </t>
  </si>
  <si>
    <t>Elaborar una Norma Técnica Colombiana para fortalecer los Comités de Ayuda Mutua-Brigadas de emergencia</t>
  </si>
  <si>
    <t>Realizar el Encuentro Distrital de Brigadas de Emergencias 2019</t>
  </si>
  <si>
    <t>Grupo de Capacitación y Entrenamiento 
Claudia Coca</t>
  </si>
  <si>
    <t>CAMs creados/CAMs programados</t>
  </si>
  <si>
    <t>Ejercicios de entrenamiento realizados / Ejercicios de entrenamiento programados</t>
  </si>
  <si>
    <t>Centro Distrital Logístico y de Reserva</t>
  </si>
  <si>
    <t>3.1</t>
  </si>
  <si>
    <t>Gestionar el equipamento de un (1) Centro Distrital Logístico y de Reserva del IDIGER, de acuerdo a  los Servicios y Funciones de Respuesta del Marco de Actuación.</t>
  </si>
  <si>
    <t>Operar un (1) Centro Distrital Logístico y de Reserva del IDIGER para un servicio 7X24 los 365 días.</t>
  </si>
  <si>
    <t>Realizar seguimiento a la operación de  la Red Distrital de Centros de Reserva,  manteniendo la información  de la Red actualizada, en la herramienta informática disponible.</t>
  </si>
  <si>
    <t>Recepcionar, almacenar, alistar, transportar y entregar suministros  en el marco del SDGR-CC</t>
  </si>
  <si>
    <t xml:space="preserve">Entregar ayudas humanitarias de carácter no pecuniario a la población afectada por emergencias. </t>
  </si>
  <si>
    <t>Operar una (1) Central de Información y Telecomunicaciones  para un servicio  24 horas los 365 días del año.</t>
  </si>
  <si>
    <t>3.2</t>
  </si>
  <si>
    <t>3.3</t>
  </si>
  <si>
    <t>3.4</t>
  </si>
  <si>
    <t>3.5</t>
  </si>
  <si>
    <t>3.6</t>
  </si>
  <si>
    <t>Grupo de Servicios Logísticos, 
Wilson Moreno- Sandra Pardo- Consuelo Calderon- Diego Peña- Jorge Rojas.</t>
  </si>
  <si>
    <t>Grupo de Servicios Logísticos Olga Lucía Tibaduiza; Ernesto García Gómez; Rafael Jojoa Villarraga- Oscar Julio Herrera Mendieta; Gerardo Alberto Escobar Zapata; Héctor Guzmán; Nilson Coronado - Olincer Balanta; Euclides Rodriguez; Jaime Quintero; Arnol Moya; Jose Luis Baquero; Marta Elena Gamboa</t>
  </si>
  <si>
    <t xml:space="preserve">Grupo de Servicios Logísticos 
Manuel Martinez </t>
  </si>
  <si>
    <t>Grupo de respuesta a emergencias
Duber Morales - Elsa Galvis - Julio Lopez</t>
  </si>
  <si>
    <t>PLAN DE ACCION</t>
  </si>
  <si>
    <t>Aglomeraciones de Público</t>
  </si>
  <si>
    <t>Asesorar y/o conceptuar los 1500 planes de contingencia para aglomeraciones de público de media y alta complejidad.</t>
  </si>
  <si>
    <t xml:space="preserve">Administrar y operar un (1) Centro Distrital Logístico y de Reserva </t>
  </si>
  <si>
    <t>Capacitar a 7500 personas en acciones para  el manejo de emergencias (preparativos y respuesta)</t>
  </si>
  <si>
    <t>Fomentar la creación y fortalecer los CAMs en Distrito Capital.</t>
  </si>
  <si>
    <t>Operar una (1) Central de Información y Telecomunicaciones (CITEL)</t>
  </si>
  <si>
    <t>Estructurar instrumentos para la elaboración de PEC´s y Planes Tipo de Emergencia y Contingencia por aglomeración de público</t>
  </si>
  <si>
    <t>Divulgar y promocionar la NTC 6253 /2017 "Servicios Logísticos en actividades de aglomeración de público</t>
  </si>
  <si>
    <t>4.3</t>
  </si>
  <si>
    <t>4.4</t>
  </si>
  <si>
    <t>4.5</t>
  </si>
  <si>
    <t>4.6</t>
  </si>
  <si>
    <t>Transporte Vertical</t>
  </si>
  <si>
    <t xml:space="preserve">5. COMPONENTE: </t>
  </si>
  <si>
    <t>5.1</t>
  </si>
  <si>
    <t>5.2</t>
  </si>
  <si>
    <t>5.3</t>
  </si>
  <si>
    <t>5.4</t>
  </si>
  <si>
    <t>Gestionar la información en el Sistema Único de Gestión de Aglomeraciones (SUGA).</t>
  </si>
  <si>
    <t>Definir los contenidos para el desarrollo de un prototipo del  Sistema Único de Gestión de Aglomeraciones, en el marco de las competencias de la entidad (SUGA 2.0)</t>
  </si>
  <si>
    <t>Elaborar 1.500 Conceptos Técnicos de los Planes de Emergencia y Contingencia por escenarios de  Aglomeraciones de público inscritos en el SUGA, de eventos ocasionales, permanentes, habilitación de escenarios y parques de atracciones y centros de entretenimiento.</t>
  </si>
  <si>
    <t>Estructurar tres (3) Planes Tipo de Emergencia y Contingencia por aglomeración de público para escenarios distritales, en el marco de las competencias de la entidad.</t>
  </si>
  <si>
    <t>Estructurar  tres  (3) guías para elaboración de Planes de Emergencia y Contingencia por aglomeraciones de público para: Actividades  ocasionales, parques de atracciones y centros de entretenimiento, y habilitación de escenarios. Y definir los requisitos en el marco de las competencias de la entidad.</t>
  </si>
  <si>
    <t>Formular  un procedimiento para la aplicación de la NTC 6253/2017 en articulación con la ONAC y con las empresas certificadoras del país.</t>
  </si>
  <si>
    <t>Grupo de Aglomeraciones de público
Ximena Rodríguez- Isis Bernal - Luisa Caicedo- Nereida Cadena - Yaroslav Delgado - Mauricio Rojas</t>
  </si>
  <si>
    <t xml:space="preserve">Grupo de Aglomeraciones de público- Diana Carolina Pérez
</t>
  </si>
  <si>
    <t>Grupo de Aglomeraciones de público - William López</t>
  </si>
  <si>
    <t>Planes tipo estructurados/Planes tipo programados</t>
  </si>
  <si>
    <t>Manuales estructurados/ Manuales programados</t>
  </si>
  <si>
    <t xml:space="preserve">Un Procedimiento formulado </t>
  </si>
  <si>
    <t>Actualizar el módulo de Sistemas de Transporte Vertical  (registro y seguimiento)</t>
  </si>
  <si>
    <t>Realizar 3000 visitas de  verificación efectivas a los Sistemas de Transporte Vertical y notificación a las alcaldías locales de las edificaciones o establecimientos que aglomeren público cuyos sistemas de transporte vertical incumplan con lo establecido en el Acuerdo 470 de 2011</t>
  </si>
  <si>
    <t>Socializar y divulgar una (1) campaña para orientar a las personas sobre la necesidad de hacer uso adecuado de los sistemas de transporte vertical en edificaciones. (Acuerdo 470 de 2011)</t>
  </si>
  <si>
    <t>Implementar el procedimiento en línea en la verificación  a los Sistemas de Transporte Vertical, por parte del equipo del área. (Registro de información en línea)</t>
  </si>
  <si>
    <t>Grupo de Trasporte Vertical
Andrea Sánchez -
Luisa García</t>
  </si>
  <si>
    <t xml:space="preserve">Grupo de Trasporte Vertical
Luisa G -Tedley Gallardo - Leonel Camargo - Carlos Florez-  Jhon Aguirre - Kamila Duque </t>
  </si>
  <si>
    <t>N° visitas efectivas a los sistemas de transporte vertical y/o puertas eléctricas.</t>
  </si>
  <si>
    <t xml:space="preserve">6. COMPONENTE: </t>
  </si>
  <si>
    <t xml:space="preserve"> Respuesta a Emergencias</t>
  </si>
  <si>
    <t>6.1</t>
  </si>
  <si>
    <t>6.2</t>
  </si>
  <si>
    <t>6.3</t>
  </si>
  <si>
    <t>6.4</t>
  </si>
  <si>
    <t>6.5</t>
  </si>
  <si>
    <t>6.6</t>
  </si>
  <si>
    <t>6.7</t>
  </si>
  <si>
    <t>6.8</t>
  </si>
  <si>
    <t>6.9</t>
  </si>
  <si>
    <t>Coordinar el 100% de las situaciones de emergencia reportadas a la Central de comunicaciones, que requieran de la respuesta integral y coordinada con el SDGR-CC</t>
  </si>
  <si>
    <t>Coordinar las emergencias de acuerdo con el Marco de Actuación-Estrategia Distrital de Respuesta.</t>
  </si>
  <si>
    <t>Implementar funciones y servicios de respuesta a emergencias propios del IDIGER, establecidos en el Marco de Actuación.</t>
  </si>
  <si>
    <t>Implementar el módulo informático del Registro de Afectados  que sea compatible con el R.U.D. de la UNGRD, para la generación de certificados de afectados por emergencias en línea, de ser necesario.</t>
  </si>
  <si>
    <t>Desarrollar una propuesta para la actualización de los contenidos de la Bitácora SIRE.</t>
  </si>
  <si>
    <t>Desarrollar los contenidos para la implementación de la herramienta PREMIERONE, en reemplazo de la plataforma PROCAD</t>
  </si>
  <si>
    <t>Generar los certificados de afectación expedidos por situaciones de emergencia, calamidad y/o desastre en el Distrito Capital.</t>
  </si>
  <si>
    <t>Gestionar el pago de arriendo (como ayuda humanitaria pecuniaria) a las familias afectadas.</t>
  </si>
  <si>
    <t>Desarrollar un convenio con la Defensa Civil Colombiana para implementar  brigadas para la prevención, monitoreo y apoyo en el manejo de incidentes forestales el Bogotá D.C.</t>
  </si>
  <si>
    <t>Desarrollar un convenio con la Cruz Roja Colombiana para para brindar atención integral, tanto física como psicosocial, a los organismos de respuesta a emergencias, con el fin de fortalecer la respuesta a emergencias, calamidades y/o desastres en el distrito capital</t>
  </si>
  <si>
    <t>Grupo de Servicios de Respuesta a Emergencias 
 Jairo Naranjo-  Benedicto Feria - Manuel José Aya - José Mauricio Sánchez - Carlos Hernández - Anderson Escamilla - Nelson Wilches - Javier Aldana - Freddy Martin- Pedro Giraldo- Manuel Caiced</t>
  </si>
  <si>
    <t xml:space="preserve">Jaime Quintero- Fredy Arenas - Jheyson Orlando Cortes-Janier Mauricio Sosa Ríos </t>
  </si>
  <si>
    <t>Grupo de servicios de respuesta- Francis Moreno</t>
  </si>
  <si>
    <t xml:space="preserve">Grupo de Servicios de Respuesta a Emergencias 
Carolina Santos-Mauricio Andrade- Diana Arias- Marisol Beltrán-Sara Pacheco-Mónica Sánchez- </t>
  </si>
  <si>
    <t>Grupo de Servicios de Respuesta a Emergencias - María Andrea Rojas- Fabio Ruiz- Mónica Hernández</t>
  </si>
  <si>
    <t>N° Certificados generados</t>
  </si>
  <si>
    <t>N° Ayudas humanitarias pecuniarias gestionadas</t>
  </si>
  <si>
    <t>Convenio suscrito</t>
  </si>
  <si>
    <t xml:space="preserve">7. COMPONENTE: </t>
  </si>
  <si>
    <t>Mantener actualizados los  ocho (8) procedimientos del proceso de manejo de emergencias, calamidades y/o desastres conforme al lineamiento MIPG (Modelo Integrado de Planeación y Gestión)</t>
  </si>
  <si>
    <t>Ejecutar el 100% de la programación del plan de acción de la vigencia con respecto a la implementación del MIPG</t>
  </si>
  <si>
    <t>Modificar y actualizar los procedimientos conforme a las necesidades del sistema de gestión de calidad y al MIPG.</t>
  </si>
  <si>
    <t>Matriz de riesgos monitoreada cada 4 meses</t>
  </si>
  <si>
    <t xml:space="preserve">Implementar la política de racionalización de trámites </t>
  </si>
  <si>
    <t xml:space="preserve">Reporte trimestral de indicadores de proceso </t>
  </si>
  <si>
    <t>7.1</t>
  </si>
  <si>
    <t>7.2</t>
  </si>
  <si>
    <t>7.3</t>
  </si>
  <si>
    <t>7.4</t>
  </si>
  <si>
    <t>Subdirección para el Manejo de Emergencias y Desastres
Edith Nathalie Romero</t>
  </si>
  <si>
    <r>
      <t xml:space="preserve">N° Personas capacitadas en el manejo de emergencias
</t>
    </r>
    <r>
      <rPr>
        <b/>
        <sz val="12"/>
        <color rgb="FFFF0000"/>
        <rFont val="Arial"/>
        <family val="2"/>
      </rPr>
      <t>La capacitacion es por demanda por lo tanto lo programado es igual a lo ejecutado</t>
    </r>
  </si>
  <si>
    <t>Se solicita cambiar  el término "aprobación" por "elaboración"</t>
  </si>
  <si>
    <t>Promover la elabación de la Estrategia Institucional de Respuesta-EIR en 20 entidades del SDGR-CC</t>
  </si>
  <si>
    <t>Se solicita eliminar este producto por lineamiento de dirección.</t>
  </si>
  <si>
    <t>N° ayudas humanitarias en especie entregadas.
La entregas  es por demanda por lo tanto lo programado es igual a lo ejecutado</t>
  </si>
  <si>
    <t xml:space="preserve">Un Centro Distrital Logístico y de Reserva operando
</t>
  </si>
  <si>
    <t xml:space="preserve">Una Central de Telecomunicaciones operando </t>
  </si>
  <si>
    <t xml:space="preserve">
SUGA actualizado</t>
  </si>
  <si>
    <t>%  de Avance en el desarrollo de los contenidos del prototipo</t>
  </si>
  <si>
    <t>N° de asesorías y/o conceptos a planes de contingencia para aglomeraciones de público de media y alta complejidad / N° de asesorías y/o conceptos a planes de contingencia para aglomeraciones de público de media y alta complejidad programados</t>
  </si>
  <si>
    <t>% de avance en la  actualización del módulo de transporte verical</t>
  </si>
  <si>
    <t>% Avance en la divulgación y socialización de la campaña para orientar el uso adecuado de los sistemas de transporte vertical</t>
  </si>
  <si>
    <t>% Avance en la implementación del procedimiento en línea de verificación a los a los Sistemas de Transporte Vertica</t>
  </si>
  <si>
    <t xml:space="preserve">% Emergencias coordinadas con respuesta integral </t>
  </si>
  <si>
    <t xml:space="preserve">% de Funciones y servicios implementados </t>
  </si>
  <si>
    <t>% de Avance en la implementación de los contenidos del módulo de afectados</t>
  </si>
  <si>
    <t>% de avance en el desarrollo de  la propuesta para actualización contenidos SIRE</t>
  </si>
  <si>
    <t>% de avance en el desarrollo de los contenidos de la herramienta para la implementación del PREMIERONE</t>
  </si>
  <si>
    <t>Numero de procedimientos actualizados/Número de procedimientos progrmados para actualizar</t>
  </si>
  <si>
    <t>N° seguimientos a la matriz de riesgos/N° seguimientos a la matriz de riesgos programados</t>
  </si>
  <si>
    <t>% Política implementada</t>
  </si>
  <si>
    <t>N° de reportes de indicadores/ N° de reportes de indicadores progrmados</t>
  </si>
  <si>
    <t xml:space="preserve">8. COMPONENTE: </t>
  </si>
  <si>
    <t>8.1</t>
  </si>
  <si>
    <t>8.2</t>
  </si>
  <si>
    <t>% de  Avance en el desarrollo información al público de (1) servicio de respuesta</t>
  </si>
  <si>
    <t>Realizar seguimiento presupuestal a cargo  de SDME&amp;D</t>
  </si>
  <si>
    <t xml:space="preserve">Se desarrollaron cuatro reuniones de articulación interinstitucional: (i) reunión de articulación del servicio de respuesta de Alojamientos Temporales  (11  de abril); (ii) reunión de articulación del servicio de manejo de materiales y residuos peligrosos (06 de mayo); (iii) reunión con los Responsables Principales de servicios de respuesta (29 julio); (iv) reunión del servicio de respuesta de energía y gas con representantes de ENEL - Codensa los Responsables Principales de servicios de respuesta (29 julio).
</t>
  </si>
  <si>
    <t>En el 2019 se han elaborado dos lineamientos : (i) Directiva 05 de 2019 - Simulacro Distrital de Evacuación, y (ii) Resolución 539 de 2019 - implementación del Centro Distrital Logístico y de Reserva</t>
  </si>
  <si>
    <t>% de avance en la gestión del equpamiento de  un (1) Centro Distrital Logístico y de Reserva del IDIGER</t>
  </si>
  <si>
    <t xml:space="preserve"> Red Distrital de Centros de Reserva operando y  con información actualizada en la herramienta informatica disponible</t>
  </si>
  <si>
    <t>% de avance en la gestión de suministros del Centro Distrital Logístico y de Reserva del IDIGER</t>
  </si>
  <si>
    <t xml:space="preserve">La Central de Información y Telecomunicaciones CITEL del IDIGER opera 24 horas por 7 días, en el  Centro de Comando, Control, Comunicaciones y Computo - C4 de la Secretaría Distrital de Seguridad, Convivencia y Justicia,  en operación las 24 horas del día, con el soporte de cuatro Radioperadores de planta en carrera administrativa y seis radioperadores con contratos de prestación de servicios de apoyo a la gestión; en turnos de 8 horas (6:00a.m. - 2:00p.m., 2:00p.m – 10:00p.m y 10:00p.m – 6:00a.m). </t>
  </si>
  <si>
    <t>% de Avance en la realización del Simulacro Distrital de evacución</t>
  </si>
  <si>
    <t xml:space="preserve">N° personas capacitadas en el programa
</t>
  </si>
  <si>
    <t>% de Avance en la realización del Congreso Distrital en Gestión del Riesgo y Cambio Climático 2019</t>
  </si>
  <si>
    <t>El Congreso Gestión del Riesgo y Cambio Climático 2019 se realizó el 4 y 5 de julio de 2019, con la asistencia de la entidades del Sistema de Gestion del Riesgo y Cambio Climatico</t>
  </si>
  <si>
    <t xml:space="preserve">% de Avance en la realización del Encuentro Distrital de Brigadas de Emergencias </t>
  </si>
  <si>
    <t>Con el apoyo de los Comités de Ayuda Mutua, UAECOB, EAB, IDRD, Ecopetrol y RQC Solutions, se realizó el 25 de Semptiembre, con éxito el Segundo Encuentro Distrital de Brigadas de Emergencia. Este evento tuvo como objetivo fortalecer las brigadas de emergencia de empresas privadas y entidades públicas para mejorar la capacidad de respuesta de la ciudad en caso de emergencia o desastre.  405 brigadistas con mucha dedicación y empeño realizaron el circuito de conocimientos y prácticas en primeros auxilios, contraincendios y evacuación. Rotaron por 5 estaciones, cada una con 4 actividades en las que tuvieron la oportunidad de realizar prácticas como Resucitación Cardio Pulmonar, maniobra de Heimlich, tiraje de mangueras, pulsos, manejo de extintor, desplazamientos con visibilidad cero, activación de la 123, Sistema de Alerta de Bogotá, Escenarios de riesgo, trabajo en equipo y toma de decisiones entre otras actividades.</t>
  </si>
  <si>
    <t>Se han realizado las siguientes acciones: 
1. Cuña radial “Prevenir es Tarea de Todos”, la cual estuvo al aire en las siguientes fechas del 11 al 14 de junio de 2019, del 17 al 21 de junio de 2019 y del 24 al 28 de junio de 2019, divulgada en las emisoras: Candela Estéreo, Vibra (FM), Caracol Rad FM, BLU Radio, La Cariñosa, La movida de Manuel Salazar. Punto Cinco14-90 am, Oja radio, Recreando ando, Emisora PSI, Block Juvenil, Encuentro Latino, Galardón de deportes, Suba Alternativa, Suba al Aire, La Boyacense Online, Radio Alternativa, 514 Musik.
2. La campaña en conjunto con los centros comerciales: Piezas impresas, se hizo entrega de folletos en los cuales se da a conocer la normatividad que rige para los sistemas de transporte vertical y que requisitos deben cumplir los administradores y/o propietarios; los cuales IDIGER entregó a Secretaría Distrital de Gobierno con el fin de ser repartidos a los ciudadanos por medio de la oficina Dirección para la Gestión Policiva. 
3. Piezas Digitales: Q´Hubo y KienyKe (13 al 30 de junio) - portales web donde se publicó el banner de STV y se direccionaba al micrositio, redes sociales. Cine Colombia y FLIX: 13 al 26 de junio (comercial 40 segundos en 24 teatros durante el tiempo aprobado). Publicación en el periódico El Nuevo Siglo ISSN 2011-5172 Número 88 Agosto – Septiembre de 2019. Se instalaron piezas de la campaña Prevenir es Tarea de Todos 2019 en 17 centros comerciales: (Calima, Hayuelos, Bacata, Gran Plaza Ensueño, Palatino, Cafam, Plaza de las Americas, Plaza Imperial, Atlantis, Gran plaza Bosa, San Rafael, Porto Alegre, Puerto Principe, Bulevar, Sabana Plaza, Colina, Unicentro de Occidente</t>
  </si>
  <si>
    <t>Se reporto el seguimiento de  la matriz de riesgos de corrupción y operativos a la oficina asesora de planeación, conforme al lineamiento dado por esta.</t>
  </si>
  <si>
    <t>Grupo de Servicios Logísticos Olga Lucía Tibaduiza; Ernesto García Gómez; Rafael Jojoa Villarraga; Gerardo Alberto Escobar Zapata; Héctor Guzmán; Nilson Coronado,  Olincer Balanta; Euclides Rodriguez; Jaime Quintero; Arnol Moya; Jose Luis Baquero; Marta Elena Gamboa</t>
  </si>
  <si>
    <t>En la vigencia  2019 se realizaron nueve sesiones de la  Mesa de Trabajo para el Manejo de Emergencias y Desastres, de la siguiente forma:
1.  El día  31 de enero de  2019, tema: Día sin carro, emergencia escuela de cadetes y avances EIR.
2. El día 22 de marzo de 2019, tema: Plan de contingencia Semana Santa y Plan de contingencia por lluvias
3. El día 5 de junio, tema: Estrategia de atención y manejo de eventos asociados con la Copa América
4. El día 17 de junio, tema: Posibles novedades en el sistema de transporte de pasajeros
5. El día 2 de agosto, tema: Preparación Taller Construyendo País.
6. El día8 de agosto, tema: Preparación Taller Construyendo País.
7.   El día 18 de septiembre, tema: Plan de prevención de daños en via - Vanti, Jornada de Elecciones 27 de octubre, Simulacro Distrital de Evacuación.
8. El día 22 de octubre, tema: jornada electoral del 27 de octubre.
9. El día 28 de noviembre, tema: Temporada de navidad 2019.</t>
  </si>
  <si>
    <t>En la vigencia 2019 de desarrollaron dos ejercicios: (i) una simulación sobre el funcionamiento de la Mesa de Soporte del IDIGER para optimizar la ejecución de funciones de respuesta en caso de emergencia(03 mayo), (ii)  una simulación por caída de aeronave (14 agosto)</t>
  </si>
  <si>
    <t>En lo corrido del 2019 se ha elaborado seis planes de contingencia, a saber:
1. Temporada seca Fenómeno del Niño
2. Primera temporada de lluvias 
3. Semana santa
4.  Segunda temporada de menos lluvias – incendios forestales 
5.  Segunda temporada de lluvias 
6.  Plan de Contingencia Temporada de Navidad 2019
Disponibles en http://www.sire.gov.co/planes-de-contingencia-distritales</t>
  </si>
  <si>
    <t>Micrositio disponible al público en: https://www.sire.gov.co/web/alojamientos-temporales/inicio</t>
  </si>
  <si>
    <t>El Simulacro Distrital de Evacuación 2019 se llevó a  cabo el miércoles 2 de octubre a las 9am. Los colegios de jornada tarde realizaron el ejercicio a las 2pm, las instituciones de jornada nocturna lo llevaron a cabo a las7pm. 
En total se inscribieron 26.683 organizaciones de distintos sectores de Bogotá. La participación registrada ascendió a 2´177.870 personas evacuadas con el liderazgo de 153.920 Brigadistas. el registro de personas con discapacidad fue de 39.906. Y se registraron 5.626 animales de compañía evacuados.</t>
  </si>
  <si>
    <t>En el año 2019 se logró una cobertura de 73.754 personas capacitadas mediante el curso virtual Primer Respondiente: ¡Gente que Ayuda!. Mediante este curso las personas que se han capacitado ya cuentan con las herramientas para responder adecuadamente ante emergencias sencillas relacionadas con incendios, temblores o terremotos, accidentes y urgencias médicas.</t>
  </si>
  <si>
    <t xml:space="preserve">En los seis meses transcurridos desde el lanzamiento del curso se han registrado 2.002 voluntarios por Bogotá. De ésta cifra 1.686 personas habitan el distrito capital. Las personas capacitadas están preparadas para participar y responder de manera autónoma y solidaria, a nivel individual y colectivo, en caso de emergencias complejas y desastres cuando es probable que la ayuda institucional pueda tardar o no llegue. </t>
  </si>
  <si>
    <t xml:space="preserve">En lo corrido del 2019, se crearon 13 Comités en los que aproximadamente participan 197 organizaciones que benefician a más de 260.000 personas. La información detallada de estos comités se encuentra publicada en la página web de los Comités de Ayuda Mutua https://www.idiger.gov.co/web/cams. </t>
  </si>
  <si>
    <t>En el año 2019 se realizaron  5 simulacros con los CAM´s A continuación se describen los simulacros realizados:
• CAM Montevideo: Ejercicio de entrenamiento cuyo propósito fue fortalecer la capacidad de respuesta de los brigadistas frente a una situación de emergencia presentada en una de las empresas que hace parte del CAM.Las empresas participantes fueron: Encajes S. A, Sealed Air, American Logistic, Proquifar y Vanti Gas Natural.
• CAM San Martín: Simulacro de evacuación realizado el pasado 13 de junio, participaron la Secretaria de Integración Social,  el Departamento para la Prosperidad Social, la Agencia de Renovación del Territorio,  TotalCo, Procomercio y nueve (9) locales del Centro Comercial San Martín, con un total de 1121 personas evacuadas.  
• CAM Calle 94: Simulacro de evacuación realizado el 28 de junio, en el cual participaron las compañías Yanbal, Positiva y el Grupo de Acción Unificada por la Libertad Personal – GAULA., con un total de 772 personas evacuadas. 
• CAM en construcción Entre Ríos: realizó un ejercicio de entrenamiento como preparación para su participación el Simulacro Distrital de Evacuación. En este ejercicio el escenario de riesgo fue conato de incendio y participaron 336 personas de las 6 empresas que constituyen este CAM. 
• CAM Morato: con el objeto de fortalecer la capacidad de respuesta y la coordinación entre las brigadas de las diferentes empresas que hacen parte de este CAM, se realizó un ejercicio de entrenamiento en el cual participaron 96 brigadistas.  
De otra parte el CAM Fontibón El Dorado organizó un ejercicio de simulación por caída de una avioneta, cuyo propósito fue medir la respuesta a emergencias y la articulación de las empresas que hacen parte de dicho CAM. Esto se suma al fortalecimiento de las capacidades de respuesta de las organizaciones de nuestro distrito capital.</t>
  </si>
  <si>
    <t>En el ultimo trimestre de 2019 se realizaron las siguientes actividades frente a este producto:
1. Supervisión de los contratos de suministro y servicios que se encuentran vigentes:  
CONTRATOS 2017: 
407 de 2017 liquidado
487 de 2017 - Raciones de campaña en ejecución
CONTRATOS 2018
228 de 2018 - liquidado.
323 de 2018 - kits limpieza, en ejecución
348 de 2018 - estufas portátiles, en liquidación
CONTRATOS 2019
125 de 2019 - Refrigerios. En ejecución
142 de 2019 - Baños portátiles. En ejecución.
443 de 2019 - Suministros de ferreteria. En ejecución
493 de 2019 - Adquisición de elementos para MATPEL
2. Se realiza la supervisión de los contratos de prestación de servicios de 20 contratistas asignados al Área de Servicios de Logística.</t>
  </si>
  <si>
    <t>El CDLYR opera las 24 horas, los 7 días de la semana los 365 días del año. Para lo cual en lo corrido del 2019 se desarrollaron las siguientes actividades:
1.  Durante la vigencia se realizaron 94,444 revisiones de los equipos, herramientas y accesorios asignados al Centro Logístico.
2. Se coordinó el apoyo a las entidades del Sistema Distrital, con el préstamo o asignación de 51,282 equipos, herramientas y/o accesorios</t>
  </si>
  <si>
    <t>En  el último trimestre de 2019 se realizaron las siguientes actividades:
1.  Se realizó la revisión de los equipos e informes mensuales asignados al comodato 292 2017.
2. Comodato 012 de 2014: Se realizó la revisión de equipos y los informes mensuales de septiembre, octubre y noviembre.
3. Se realizó la revisión de elementos y se requirió la entrega de los informes mensuales</t>
  </si>
  <si>
    <t>En lo corrido de 2019 se ha coordinado y realizado seguimiento a la entrega de 11.706 ayudas humanitarias a 1.181 familias. Registrada en base de datos cliente externo. 
Se han supervisado los contratos de suministros de kits limpieza, kits noche, estufas y kits cocina.</t>
  </si>
  <si>
    <t>En la vigencia 2019 el SUGA funcionó 24 horas x 7 días, con  el respectivo soporte técnico por parte de la Oficina TIC´s  y con información actualizada. Por parte del área se realizó el respectivo seguimiento 24 horas para su correcto funcionamiento, así mismo se realizaron pruebas para la implementación del buscador yel reporte del aplicativo de complejidades, por parte del área TICS. Se publicó banner informativo en la pagina de inicio del SUGA, de las fechas con que no se podra contar con el apoyo de las entidades para la realización de las actividades de aglomeraciones de público, por la magnitud de las actividades programadas en el Distrito Capital, se revisó y se aprobó en comite SUGA la linea de tiempo para ser modificada en la Ventanilla Única del SUGA. Se activó correo de notificación a los organizadores, evaluadores y coordinadores de la entidad donde se informa los eventos cancelados en la plataforma por parte del Organizador, entró en producción el modulo de complejidades, se hizó el levantamiento en el módulo de complejidades del requerimiento para la implementacion de busquedas y alertas a las actividades clasificadas de baja complejidad y entró en producción el día 30 de septiembre de 2019.</t>
  </si>
  <si>
    <t>En lo avanzado del  2019 se ha realizado reuniones con las entidades técnicas que hacen parte del SUGA, para la definición de variables de complejidad. Se elaboró documento donde se relacionan las competencias de las entidades, lo debe ser complementado por cada una de las entidades para determinar las complejidades. Se han tenido reuniones con la oficina de TICs,  con el fin de definir los requerimientos necesarios de la Ventanilla Unica SUGA, como son las notificaciones de cancelación de las actividades de aglomeraciones de público, las alertas para las actividades de baja complejidad. Se puso en produccion el aplicativo de complejidades y se incluyen las opciones de busqueda.</t>
  </si>
  <si>
    <t>Entre el 1 de enero y el 30 de septiembre de 2019 se asesoraron y/o conceptuaron 2125 planes de emergencia y contingencia, de los cuales 653 fueron asesorías  y 1072 PEC´s.  De los PEC´s evaluados 190 son de  alta complejidad, 783 de media y 499 de permanentes.</t>
  </si>
  <si>
    <t>En la vigencia 2019 el módulo estuvo actualizado y disponible,  se realizó el registro  y seguimiento de las visitas de transporte vertical por medio de este.</t>
  </si>
  <si>
    <t xml:space="preserve">Con corte al 31 de diciembre de 2019 se realizaron 3309 visitas de verificación a edificaciones con sistemas de transporte vertical.  </t>
  </si>
  <si>
    <t>El procedimiento ya está listo y verificado, en el 2019 se ejecutó a conformidad.</t>
  </si>
  <si>
    <t>Los diferentes eventos de emergencia reportados a la CITEL desde el 1 de enero al 31 de diciembre del 2019, han sido coordinados con las entidades que hacen parte del SDGRD, conforme a lo dispuesto en el marco de actuación. En este periodo se presentaron 21.729 eventos de emergencia,  se atendieron 9.496 personas, entre adultos y menores de edad, los cuales se vieron afectados por incidentes emergencias y desastres, desde el área de Servicios de respuesta se realizó la atención de estos incidentes de manera integral y coordinada con las entidades del SDGR</t>
  </si>
  <si>
    <t>Del 1 de enero al 31 de diciembre de 2019, se reportaron a la Central de Información y Telecomunicaciones de IDIGER - CITEL, 21.729 Eventos de Emergencia, los cuales fueron atendidos de Manera integral y Coordinada con las entidades del SDGR -CC, así mismo se beneficiaron 9.496 personas. Conforme a las funciones y servicios de respuesta establecidos en el Marco de Actuación.</t>
  </si>
  <si>
    <t>En el periodo de reporte se revisaron algunos de los campos propuestos en el desarrollo de la nueva versión de la bitácora de Emergencia; la oficina TIC’s, en su componente de desarrollo, trabaja en hacer más amable la presentación de la bitacora y se espera hacia el mes de octubre, realizar una nueva presentación de los avances en la arquitectura. Durante el mes de diciembre se realizó reunion con el Subdirector de Emergencias quien solicitó ajustes y planteo nuevos requerimientos sobre la Bitacora SIRE, la oficina TIC´s adelanta acciones para la armonización tecnica de la interfaz entre el NUSE y el IDIGER.</t>
  </si>
  <si>
    <t>La plataforma PREMIERONE se encuentra funcionando e implementada.</t>
  </si>
  <si>
    <t>En lo recorrido del 2019 se han expedido un total de 130certificaciones de afectación.</t>
  </si>
  <si>
    <t>Del 1 de enero al 30 de septiembre de 2019 se tramitó el pago de 1132 AHCP beneficiando el mismo número de familias y a 3669 personas.</t>
  </si>
  <si>
    <t xml:space="preserve">En la vigencia 2019 se encontro la necesidad de actuliazar o elaborar los siguientes procedimientos:
1. Coordinación de servicios de respuesta, emergencias y desastres
2. Instructivo respuesta a emergencias - Radioperadores 
3. Sistema de alerta Bogotá- decisiones previas para la respuesta </t>
  </si>
  <si>
    <t xml:space="preserve">Los indicadores del proceso en el 2019 se reportaron  mensualmente conforme al lineamiento de la Oficina Asesora de planeación </t>
  </si>
  <si>
    <t>Mediante el contrato interadministrativo 519 de 2019 se desarrollo y formalizo el convenio entre la entidad y la Defensa Civil, el cual tiene por objeto: "Prestación de servicios de vígias y brigadas especializadas con énfasis en reducción de riesgo, detección y respuesta a eventos forestales y atención de emergencias en Bogotá D.C"</t>
  </si>
  <si>
    <t>En la vigencia 2019 se estructuraron 3 guias para la elaboración de planes de emergencia y contigencia, a saber los siguientes: 
1. Manual PEC ocasionales
2. Manual PEC habilitación de escenarios
3. Manual PEC centros de entretenimiento familiar y parques de atracciones.
Los cuales se encuentra en revisión y ajustes conforme a la normativa.</t>
  </si>
  <si>
    <t xml:space="preserve">"Desde el año 2016 conforme a lo establecido en el Título VI Ley 1801 de 2016 por la cual se expide el Código Nacional de Policía y Convivencia, se da inicio a la actualización del Decreto 599 de 2013, sin embargo con la inexequibilidad de este título a partir del 20 de junio de 2019 y tras los múltiples intentos de pasar el proyecto de decreto modificatorio liderado por la Secretaría de Cultura, Recreación y Deporte el Proyecto no fue aprobado. Con la inexequibilidad del proyecto de Decreto se realizaron nuevos ajustes al Proyecto con el fin de sacar las disposiciones referentes a la Ley 1801 de 2016.
En el mes de mayo de 2019 se emitieron las últimas observaciones al proyecto de decreto, sin embargo el artículo 66 de la Ley 1801 de 2016 que habla de los planes tipos también fue declarado inexequible."  
</t>
  </si>
  <si>
    <t>En el proyecto de Decreto modificatorio del decreto 599 de 2013, el Instituto Distrital de Gestión de Riesgos Y cambio Climático, solicitó incluir un artículo relacionado con la implementación de la NTC 6253.
Durante 2019 a través del comité SUGA se promovieron dos intentos de modificación de la norma, no obstante a 31 de diciembre de 2019 no se logró.</t>
  </si>
  <si>
    <t>En el ultimo trimestre de 2019 se realizaron reuniones en relación al Registro de afectados de la siguiente forma:
1. Noviembre 18 de 2019: Reunión para  los  avances que a tenido el aplicativo y su  funcionabilidad
2. Diciembre 16 de 2019: Se informa el estado  del desarrollo informatico aclarando que aspectos como la inclusion de los vehiculos afectados estan condicionados a los ajustes que se estanhaciendo a la bitacora SIRE, se plantean opciones para el reporte al RUD de la UNGRD, quedando como mejor opcion un reporte periodico del IDIGER sobre la base  de los registros de afectacion, se plantea la necesidad que desde la subdireccion se solicite firma diguital para el certificado en linea y se solicita ampliar el plazo para la racionalización de este tramite</t>
  </si>
  <si>
    <t>Mediante el convenio de cooperación 506 se desarrollo y formalizo el convenio entre la entidad y la Cruz Roja, el cual tiene por objeto: "aunar recursos administrativos, técnicos, operativos y financieros, para contr con Unidades Integrales de respuesta-UIR, con el proposito de implementar servicios y funciones confome a la EDRE, cion énfasis en atención en salud física y psicosocial, y asistencia humanitaria en Bogotá D.C"</t>
  </si>
  <si>
    <t xml:space="preserve"> 01 de octubre al 31 de diciembre de 2019</t>
  </si>
  <si>
    <t xml:space="preserve">Se promovió el desarrollo de la EIR en 20 entidades:  Medicina Legal, Sec. Planeación, Alta Consejería para las Victimas, ICBF, IDIPRON, IDRD,  IDPYBA, IDU, Jardín Botánico, Ministerio de Minas y Energía, Sec. Ambiente, Sec. Gobierno,  Sec. Hábitat, Sec. Movilidad, Sec. Salud, Sec. Seguridad, Convivencia y Justicia, Transmilenio, UAECOB, UAESP y UMV.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</si>
</sst>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 #,##0.00_);_(&quot;$&quot;\ * \(#,##0.00\);_(&quot;$&quot;\ * &quot;-&quot;??_);_(@_)"/>
    <numFmt numFmtId="43" formatCode="_(* #,##0.00_);_(* \(#,##0.00\);_(* &quot;-&quot;??_);_(@_)"/>
    <numFmt numFmtId="164" formatCode="_(&quot;$&quot;\ * #,##0_);_(&quot;$&quot;\ * \(#,##0\);_(&quot;$&quot;\ * &quot;-&quot;??_);_(@_)"/>
    <numFmt numFmtId="165" formatCode="0.0%"/>
    <numFmt numFmtId="166" formatCode="_-&quot;$&quot;\ * #,##0_-;\-&quot;$&quot;\ * #,##0_-;_-&quot;$&quot;\ * &quot;-&quot;_-;_-@"/>
    <numFmt numFmtId="167" formatCode="d\.m"/>
    <numFmt numFmtId="168" formatCode="_(* #,##0_);_(* \(#,##0\);_(* &quot;-&quot;??_);_(@_)"/>
  </numFmts>
  <fonts count="27" x14ac:knownFonts="1">
    <font>
      <sz val="10"/>
      <color rgb="FF000000"/>
      <name val="Arial"/>
    </font>
    <font>
      <sz val="11"/>
      <color rgb="FF000000"/>
      <name val="Arial"/>
      <family val="2"/>
    </font>
    <font>
      <sz val="12"/>
      <color rgb="FF000000"/>
      <name val="Arial"/>
      <family val="2"/>
    </font>
    <font>
      <b/>
      <sz val="28"/>
      <color rgb="FF000000"/>
      <name val="Arial"/>
      <family val="2"/>
    </font>
    <font>
      <sz val="10"/>
      <name val="Arial"/>
      <family val="2"/>
    </font>
    <font>
      <b/>
      <sz val="20"/>
      <color rgb="FF000000"/>
      <name val="Arial"/>
      <family val="2"/>
    </font>
    <font>
      <b/>
      <sz val="18"/>
      <color rgb="FF000000"/>
      <name val="Arial"/>
      <family val="2"/>
    </font>
    <font>
      <b/>
      <sz val="14"/>
      <name val="Arial"/>
      <family val="2"/>
    </font>
    <font>
      <b/>
      <sz val="14"/>
      <color rgb="FF000000"/>
      <name val="Arial"/>
      <family val="2"/>
    </font>
    <font>
      <sz val="28"/>
      <color rgb="FF000000"/>
      <name val="Arial"/>
      <family val="2"/>
    </font>
    <font>
      <b/>
      <sz val="12"/>
      <color rgb="FF000000"/>
      <name val="Arial"/>
      <family val="2"/>
    </font>
    <font>
      <b/>
      <sz val="26"/>
      <color rgb="FF000000"/>
      <name val="Arial"/>
      <family val="2"/>
    </font>
    <font>
      <sz val="11"/>
      <name val="Arial"/>
      <family val="2"/>
    </font>
    <font>
      <b/>
      <sz val="11"/>
      <name val="Arial"/>
      <family val="2"/>
    </font>
    <font>
      <sz val="10"/>
      <color rgb="FF000000"/>
      <name val="Arial"/>
      <family val="2"/>
    </font>
    <font>
      <sz val="10"/>
      <color rgb="FF000000"/>
      <name val="Arial"/>
      <family val="2"/>
    </font>
    <font>
      <b/>
      <sz val="48"/>
      <color rgb="FF000000"/>
      <name val="Arial"/>
      <family val="2"/>
    </font>
    <font>
      <sz val="14"/>
      <name val="Arial"/>
      <family val="2"/>
    </font>
    <font>
      <sz val="14"/>
      <color rgb="FF000000"/>
      <name val="Arial"/>
      <family val="2"/>
    </font>
    <font>
      <sz val="14"/>
      <color rgb="FF7F7F7F"/>
      <name val="Arial"/>
      <family val="2"/>
    </font>
    <font>
      <sz val="14"/>
      <color rgb="FFFF0000"/>
      <name val="Arial"/>
      <family val="2"/>
    </font>
    <font>
      <sz val="12"/>
      <color theme="1"/>
      <name val="Arial"/>
      <family val="2"/>
    </font>
    <font>
      <sz val="12"/>
      <color rgb="FFFF0000"/>
      <name val="Arial"/>
      <family val="2"/>
    </font>
    <font>
      <sz val="11"/>
      <color theme="1"/>
      <name val="Arial"/>
      <family val="2"/>
    </font>
    <font>
      <b/>
      <sz val="12"/>
      <color rgb="FFFF0000"/>
      <name val="Arial"/>
      <family val="2"/>
    </font>
    <font>
      <sz val="10"/>
      <color rgb="FF000000"/>
      <name val="Arial"/>
      <family val="2"/>
    </font>
    <font>
      <sz val="12"/>
      <name val="Arial"/>
      <family val="2"/>
    </font>
  </fonts>
  <fills count="14">
    <fill>
      <patternFill patternType="none"/>
    </fill>
    <fill>
      <patternFill patternType="gray125"/>
    </fill>
    <fill>
      <patternFill patternType="solid">
        <fgColor rgb="FFFFFFFF"/>
        <bgColor rgb="FFFFFFFF"/>
      </patternFill>
    </fill>
    <fill>
      <patternFill patternType="solid">
        <fgColor rgb="FFF2F2F2"/>
        <bgColor rgb="FFF2F2F2"/>
      </patternFill>
    </fill>
    <fill>
      <patternFill patternType="solid">
        <fgColor theme="0"/>
        <bgColor indexed="64"/>
      </patternFill>
    </fill>
    <fill>
      <patternFill patternType="solid">
        <fgColor theme="0"/>
        <bgColor rgb="FFFFFFFF"/>
      </patternFill>
    </fill>
    <fill>
      <patternFill patternType="solid">
        <fgColor theme="7" tint="0.79998168889431442"/>
        <bgColor rgb="FF4F81BD"/>
      </patternFill>
    </fill>
    <fill>
      <patternFill patternType="solid">
        <fgColor theme="0" tint="-4.9989318521683403E-2"/>
        <bgColor indexed="64"/>
      </patternFill>
    </fill>
    <fill>
      <patternFill patternType="solid">
        <fgColor theme="0" tint="-4.9989318521683403E-2"/>
        <bgColor rgb="FFFFFFFF"/>
      </patternFill>
    </fill>
    <fill>
      <patternFill patternType="solid">
        <fgColor theme="7" tint="0.79998168889431442"/>
        <bgColor rgb="FFFFFFFF"/>
      </patternFill>
    </fill>
    <fill>
      <patternFill patternType="solid">
        <fgColor rgb="FFFFFF00"/>
        <bgColor indexed="64"/>
      </patternFill>
    </fill>
    <fill>
      <patternFill patternType="solid">
        <fgColor theme="0"/>
        <bgColor rgb="FF4F81BD"/>
      </patternFill>
    </fill>
    <fill>
      <patternFill patternType="solid">
        <fgColor theme="0"/>
        <bgColor rgb="FFF2F2F2"/>
      </patternFill>
    </fill>
    <fill>
      <patternFill patternType="solid">
        <fgColor theme="0"/>
        <bgColor rgb="FFDDD9C3"/>
      </patternFill>
    </fill>
  </fills>
  <borders count="69">
    <border>
      <left/>
      <right/>
      <top/>
      <bottom/>
      <diagonal/>
    </border>
    <border>
      <left/>
      <right/>
      <top/>
      <bottom/>
      <diagonal/>
    </border>
    <border>
      <left/>
      <right/>
      <top style="medium">
        <color rgb="FF7F7F7F"/>
      </top>
      <bottom/>
      <diagonal/>
    </border>
    <border>
      <left/>
      <right/>
      <top/>
      <bottom style="medium">
        <color rgb="FF7F7F7F"/>
      </bottom>
      <diagonal/>
    </border>
    <border>
      <left/>
      <right/>
      <top/>
      <bottom style="medium">
        <color rgb="FF7F7F7F"/>
      </bottom>
      <diagonal/>
    </border>
    <border>
      <left/>
      <right/>
      <top/>
      <bottom/>
      <diagonal/>
    </border>
    <border>
      <left/>
      <right/>
      <top/>
      <bottom/>
      <diagonal/>
    </border>
    <border>
      <left/>
      <right/>
      <top/>
      <bottom/>
      <diagonal/>
    </border>
    <border>
      <left/>
      <right/>
      <top style="thin">
        <color rgb="FF7F7F7F"/>
      </top>
      <bottom style="thin">
        <color rgb="FF7F7F7F"/>
      </bottom>
      <diagonal/>
    </border>
    <border>
      <left/>
      <right/>
      <top style="thin">
        <color rgb="FF7F7F7F"/>
      </top>
      <bottom/>
      <diagonal/>
    </border>
    <border>
      <left/>
      <right/>
      <top/>
      <bottom style="thin">
        <color rgb="FF7F7F7F"/>
      </bottom>
      <diagonal/>
    </border>
    <border>
      <left/>
      <right/>
      <top style="medium">
        <color rgb="FF7F7F7F"/>
      </top>
      <bottom/>
      <diagonal/>
    </border>
    <border>
      <left/>
      <right/>
      <top/>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right/>
      <top/>
      <bottom/>
      <diagonal/>
    </border>
    <border>
      <left/>
      <right/>
      <top/>
      <bottom/>
      <diagonal/>
    </border>
    <border>
      <left/>
      <right/>
      <top style="thin">
        <color theme="1" tint="0.499984740745262"/>
      </top>
      <bottom style="thin">
        <color theme="1" tint="0.499984740745262"/>
      </bottom>
      <diagonal/>
    </border>
    <border>
      <left style="thin">
        <color rgb="FF7F7F7F"/>
      </left>
      <right style="thin">
        <color rgb="FF7F7F7F"/>
      </right>
      <top style="thin">
        <color rgb="FF7F7F7F"/>
      </top>
      <bottom style="thin">
        <color rgb="FF7F7F7F"/>
      </bottom>
      <diagonal/>
    </border>
    <border>
      <left/>
      <right/>
      <top style="thin">
        <color theme="0" tint="-0.499984740745262"/>
      </top>
      <bottom style="thin">
        <color theme="0" tint="-0.499984740745262"/>
      </bottom>
      <diagonal/>
    </border>
    <border>
      <left/>
      <right/>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bottom style="thin">
        <color theme="0" tint="-0.499984740745262"/>
      </bottom>
      <diagonal/>
    </border>
    <border>
      <left/>
      <right style="thin">
        <color theme="0" tint="-0.499984740745262"/>
      </right>
      <top style="thin">
        <color theme="0" tint="-0.499984740745262"/>
      </top>
      <bottom/>
      <diagonal/>
    </border>
    <border>
      <left style="thin">
        <color rgb="FF7F7F7F"/>
      </left>
      <right style="thin">
        <color rgb="FF7F7F7F"/>
      </right>
      <top/>
      <bottom style="thin">
        <color rgb="FF7F7F7F"/>
      </bottom>
      <diagonal/>
    </border>
    <border>
      <left style="thin">
        <color rgb="FF7F7F7F"/>
      </left>
      <right style="thin">
        <color rgb="FF7F7F7F"/>
      </right>
      <top style="thin">
        <color rgb="FF7F7F7F"/>
      </top>
      <bottom/>
      <diagonal/>
    </border>
    <border>
      <left style="thin">
        <color rgb="FF7F7F7F"/>
      </left>
      <right style="thin">
        <color rgb="FF7F7F7F"/>
      </right>
      <top style="thin">
        <color theme="0" tint="-0.499984740745262"/>
      </top>
      <bottom style="thin">
        <color rgb="FF7F7F7F"/>
      </bottom>
      <diagonal/>
    </border>
    <border>
      <left style="thin">
        <color rgb="FF7F7F7F"/>
      </left>
      <right style="thin">
        <color theme="0" tint="-0.499984740745262"/>
      </right>
      <top style="thin">
        <color theme="0" tint="-0.499984740745262"/>
      </top>
      <bottom style="thin">
        <color rgb="FF7F7F7F"/>
      </bottom>
      <diagonal/>
    </border>
    <border>
      <left style="thin">
        <color rgb="FF7F7F7F"/>
      </left>
      <right style="thin">
        <color rgb="FF7F7F7F"/>
      </right>
      <top style="thin">
        <color rgb="FF7F7F7F"/>
      </top>
      <bottom style="thin">
        <color theme="0" tint="-0.499984740745262"/>
      </bottom>
      <diagonal/>
    </border>
    <border>
      <left/>
      <right style="thin">
        <color rgb="FF7F7F7F"/>
      </right>
      <top style="thin">
        <color rgb="FF7F7F7F"/>
      </top>
      <bottom/>
      <diagonal/>
    </border>
    <border>
      <left/>
      <right style="thin">
        <color rgb="FF7F7F7F"/>
      </right>
      <top/>
      <bottom style="thin">
        <color rgb="FF7F7F7F"/>
      </bottom>
      <diagonal/>
    </border>
    <border>
      <left style="thin">
        <color rgb="FF7F7F7F"/>
      </left>
      <right/>
      <top style="thin">
        <color rgb="FF7F7F7F"/>
      </top>
      <bottom/>
      <diagonal/>
    </border>
    <border>
      <left style="thin">
        <color rgb="FF7F7F7F"/>
      </left>
      <right/>
      <top/>
      <bottom style="thin">
        <color rgb="FF7F7F7F"/>
      </bottom>
      <diagonal/>
    </border>
    <border>
      <left/>
      <right style="thin">
        <color rgb="FF7F7F7F"/>
      </right>
      <top/>
      <bottom/>
      <diagonal/>
    </border>
    <border>
      <left style="thin">
        <color theme="0" tint="-0.499984740745262"/>
      </left>
      <right/>
      <top/>
      <bottom/>
      <diagonal/>
    </border>
    <border>
      <left/>
      <right style="thin">
        <color theme="0" tint="-0.499984740745262"/>
      </right>
      <top/>
      <bottom/>
      <diagonal/>
    </border>
    <border>
      <left/>
      <right/>
      <top style="thin">
        <color theme="0" tint="-0.499984740745262"/>
      </top>
      <bottom/>
      <diagonal/>
    </border>
    <border>
      <left/>
      <right/>
      <top style="thin">
        <color theme="0" tint="-0.499984740745262"/>
      </top>
      <bottom style="thin">
        <color rgb="FF7F7F7F"/>
      </bottom>
      <diagonal/>
    </border>
    <border>
      <left/>
      <right/>
      <top style="thin">
        <color theme="1" tint="0.499984740745262"/>
      </top>
      <bottom style="thin">
        <color rgb="FF7F7F7F"/>
      </bottom>
      <diagonal/>
    </border>
    <border>
      <left style="thin">
        <color rgb="FF7F7F7F"/>
      </left>
      <right/>
      <top style="thin">
        <color rgb="FF7F7F7F"/>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indexed="64"/>
      </bottom>
      <diagonal/>
    </border>
    <border>
      <left style="thin">
        <color theme="0" tint="-0.499984740745262"/>
      </left>
      <right style="thin">
        <color theme="0" tint="-0.499984740745262"/>
      </right>
      <top style="thin">
        <color indexed="64"/>
      </top>
      <bottom style="thin">
        <color theme="0" tint="-0.499984740745262"/>
      </bottom>
      <diagonal/>
    </border>
    <border>
      <left style="thin">
        <color rgb="FF7F7F7F"/>
      </left>
      <right style="thin">
        <color rgb="FF7F7F7F"/>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bottom style="thin">
        <color rgb="FF7F7F7F"/>
      </bottom>
      <diagonal/>
    </border>
    <border>
      <left/>
      <right style="thin">
        <color theme="0" tint="-0.499984740745262"/>
      </right>
      <top/>
      <bottom style="thin">
        <color rgb="FF7F7F7F"/>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rgb="FF7F7F7F"/>
      </right>
      <top style="thin">
        <color rgb="FF7F7F7F"/>
      </top>
      <bottom/>
      <diagonal/>
    </border>
    <border>
      <left style="thin">
        <color theme="0" tint="-0.499984740745262"/>
      </left>
      <right style="thin">
        <color rgb="FF7F7F7F"/>
      </right>
      <top/>
      <bottom style="thin">
        <color rgb="FF7F7F7F"/>
      </bottom>
      <diagonal/>
    </border>
    <border>
      <left style="thin">
        <color theme="0" tint="-0.499984740745262"/>
      </left>
      <right style="thin">
        <color theme="0" tint="-0.499984740745262"/>
      </right>
      <top/>
      <bottom/>
      <diagonal/>
    </border>
    <border>
      <left style="thin">
        <color rgb="FF7F7F7F"/>
      </left>
      <right style="thin">
        <color theme="0" tint="-0.499984740745262"/>
      </right>
      <top style="thin">
        <color theme="0" tint="-0.499984740745262"/>
      </top>
      <bottom/>
      <diagonal/>
    </border>
    <border>
      <left style="thin">
        <color theme="0" tint="-0.499984740745262"/>
      </left>
      <right/>
      <top style="thin">
        <color rgb="FF7F7F7F"/>
      </top>
      <bottom/>
      <diagonal/>
    </border>
    <border>
      <left/>
      <right style="thin">
        <color theme="0" tint="-0.499984740745262"/>
      </right>
      <top style="thin">
        <color rgb="FF7F7F7F"/>
      </top>
      <bottom/>
      <diagonal/>
    </border>
    <border>
      <left style="thin">
        <color theme="0" tint="-0.499984740745262"/>
      </left>
      <right/>
      <top style="thin">
        <color theme="0" tint="-0.499984740745262"/>
      </top>
      <bottom/>
      <diagonal/>
    </border>
    <border>
      <left style="thin">
        <color theme="0" tint="-0.499984740745262"/>
      </left>
      <right/>
      <top/>
      <bottom style="thin">
        <color indexed="64"/>
      </bottom>
      <diagonal/>
    </border>
    <border>
      <left/>
      <right/>
      <top/>
      <bottom style="thin">
        <color indexed="64"/>
      </bottom>
      <diagonal/>
    </border>
    <border>
      <left/>
      <right style="thin">
        <color theme="0" tint="-0.499984740745262"/>
      </right>
      <top/>
      <bottom style="thin">
        <color indexed="64"/>
      </bottom>
      <diagonal/>
    </border>
    <border>
      <left style="thin">
        <color theme="0" tint="-0.499984740745262"/>
      </left>
      <right/>
      <top style="thin">
        <color indexed="64"/>
      </top>
      <bottom/>
      <diagonal/>
    </border>
    <border>
      <left/>
      <right/>
      <top style="thin">
        <color indexed="64"/>
      </top>
      <bottom/>
      <diagonal/>
    </border>
    <border>
      <left/>
      <right style="thin">
        <color theme="0" tint="-0.499984740745262"/>
      </right>
      <top style="thin">
        <color indexed="64"/>
      </top>
      <bottom/>
      <diagonal/>
    </border>
    <border>
      <left style="thin">
        <color rgb="FF7F7F7F"/>
      </left>
      <right style="thin">
        <color theme="0" tint="-0.499984740745262"/>
      </right>
      <top/>
      <bottom style="thin">
        <color theme="0" tint="-0.4999847407452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9" fontId="15" fillId="0" borderId="0" applyFont="0" applyFill="0" applyBorder="0" applyAlignment="0" applyProtection="0"/>
    <xf numFmtId="43" fontId="25" fillId="0" borderId="0" applyFont="0" applyFill="0" applyBorder="0" applyAlignment="0" applyProtection="0"/>
    <xf numFmtId="44" fontId="4" fillId="0" borderId="16" applyFont="0" applyFill="0" applyBorder="0" applyAlignment="0" applyProtection="0"/>
  </cellStyleXfs>
  <cellXfs count="496">
    <xf numFmtId="0" fontId="0" fillId="0" borderId="0" xfId="0" applyFont="1" applyAlignment="1"/>
    <xf numFmtId="0" fontId="1" fillId="2" borderId="1" xfId="0" applyFont="1" applyFill="1" applyBorder="1"/>
    <xf numFmtId="0" fontId="2" fillId="2" borderId="1" xfId="0" applyFont="1" applyFill="1" applyBorder="1" applyAlignment="1">
      <alignment horizontal="center" vertical="center" wrapText="1"/>
    </xf>
    <xf numFmtId="0" fontId="8" fillId="2" borderId="1" xfId="0" applyFont="1" applyFill="1" applyBorder="1" applyAlignment="1">
      <alignment vertical="center" wrapText="1"/>
    </xf>
    <xf numFmtId="0" fontId="9" fillId="3" borderId="2" xfId="0" applyFont="1" applyFill="1" applyBorder="1" applyAlignment="1">
      <alignment horizontal="center" vertical="center"/>
    </xf>
    <xf numFmtId="0" fontId="9" fillId="3" borderId="1" xfId="0" applyFont="1" applyFill="1" applyBorder="1" applyAlignment="1">
      <alignment horizontal="center" vertical="center"/>
    </xf>
    <xf numFmtId="0" fontId="10" fillId="3" borderId="3" xfId="0" applyFont="1" applyFill="1" applyBorder="1" applyAlignment="1">
      <alignment horizontal="center" vertical="center"/>
    </xf>
    <xf numFmtId="0" fontId="5" fillId="2" borderId="1" xfId="0" applyFont="1" applyFill="1" applyBorder="1" applyAlignment="1">
      <alignment vertical="center" wrapText="1"/>
    </xf>
    <xf numFmtId="0" fontId="5" fillId="2" borderId="16" xfId="0" applyFont="1" applyFill="1" applyBorder="1" applyAlignment="1">
      <alignment vertical="center" wrapText="1"/>
    </xf>
    <xf numFmtId="0" fontId="1" fillId="7" borderId="1" xfId="0" applyFont="1" applyFill="1" applyBorder="1"/>
    <xf numFmtId="0" fontId="1" fillId="7" borderId="0" xfId="0" applyFont="1" applyFill="1"/>
    <xf numFmtId="9" fontId="1" fillId="7" borderId="1" xfId="0" applyNumberFormat="1" applyFont="1" applyFill="1" applyBorder="1"/>
    <xf numFmtId="0" fontId="5" fillId="7" borderId="1" xfId="0" applyFont="1" applyFill="1" applyBorder="1" applyAlignment="1">
      <alignment vertical="center" wrapText="1"/>
    </xf>
    <xf numFmtId="0" fontId="2" fillId="7" borderId="1" xfId="0" applyFont="1" applyFill="1" applyBorder="1" applyAlignment="1">
      <alignment horizontal="center" vertical="center" wrapText="1"/>
    </xf>
    <xf numFmtId="10" fontId="2" fillId="7" borderId="1" xfId="0" applyNumberFormat="1" applyFont="1" applyFill="1" applyBorder="1" applyAlignment="1">
      <alignment horizontal="center" vertical="center" wrapText="1"/>
    </xf>
    <xf numFmtId="0" fontId="5" fillId="7" borderId="16" xfId="0" applyFont="1" applyFill="1" applyBorder="1" applyAlignment="1">
      <alignment vertical="center" wrapText="1"/>
    </xf>
    <xf numFmtId="0" fontId="8" fillId="5" borderId="1" xfId="0" applyFont="1" applyFill="1" applyBorder="1" applyAlignment="1">
      <alignment horizontal="center" vertical="center" wrapText="1"/>
    </xf>
    <xf numFmtId="0" fontId="8" fillId="5" borderId="16" xfId="0" applyFont="1" applyFill="1" applyBorder="1" applyAlignment="1">
      <alignment horizontal="center" vertical="center" wrapText="1"/>
    </xf>
    <xf numFmtId="0" fontId="6" fillId="5" borderId="16" xfId="0" applyFont="1" applyFill="1" applyBorder="1" applyAlignment="1">
      <alignment vertical="center" wrapText="1"/>
    </xf>
    <xf numFmtId="0" fontId="17" fillId="9" borderId="18" xfId="0" applyFont="1" applyFill="1" applyBorder="1" applyAlignment="1">
      <alignment horizontal="center" vertical="center" wrapText="1"/>
    </xf>
    <xf numFmtId="0" fontId="4" fillId="4" borderId="16" xfId="0" applyFont="1" applyFill="1" applyBorder="1"/>
    <xf numFmtId="0" fontId="14" fillId="2" borderId="1" xfId="0" applyFont="1" applyFill="1" applyBorder="1"/>
    <xf numFmtId="0" fontId="14" fillId="2" borderId="16" xfId="0" applyFont="1" applyFill="1" applyBorder="1"/>
    <xf numFmtId="0" fontId="14" fillId="2" borderId="1" xfId="0" applyFont="1" applyFill="1" applyBorder="1" applyAlignment="1">
      <alignment horizontal="center" vertical="center"/>
    </xf>
    <xf numFmtId="0" fontId="14" fillId="2" borderId="16" xfId="0" applyFont="1" applyFill="1" applyBorder="1" applyAlignment="1">
      <alignment horizontal="center" vertical="center"/>
    </xf>
    <xf numFmtId="0" fontId="14" fillId="0" borderId="0" xfId="0" applyFont="1"/>
    <xf numFmtId="0" fontId="14" fillId="0" borderId="0" xfId="0" applyFont="1" applyAlignment="1"/>
    <xf numFmtId="0" fontId="14" fillId="7" borderId="0" xfId="0" applyFont="1" applyFill="1" applyAlignment="1"/>
    <xf numFmtId="0" fontId="19" fillId="3" borderId="17" xfId="0" applyFont="1" applyFill="1" applyBorder="1" applyAlignment="1">
      <alignment vertical="center" wrapText="1"/>
    </xf>
    <xf numFmtId="0" fontId="19" fillId="3" borderId="17" xfId="0" applyFont="1" applyFill="1" applyBorder="1" applyAlignment="1">
      <alignment horizontal="center" vertical="center" wrapText="1"/>
    </xf>
    <xf numFmtId="0" fontId="14" fillId="7" borderId="1" xfId="0" applyFont="1" applyFill="1" applyBorder="1"/>
    <xf numFmtId="0" fontId="14" fillId="7" borderId="0" xfId="0" applyFont="1" applyFill="1"/>
    <xf numFmtId="0" fontId="19" fillId="3" borderId="9" xfId="0" applyFont="1" applyFill="1" applyBorder="1" applyAlignment="1">
      <alignment horizontal="center" vertical="center" wrapText="1"/>
    </xf>
    <xf numFmtId="0" fontId="19" fillId="2" borderId="16" xfId="0" applyFont="1" applyFill="1" applyBorder="1" applyAlignment="1">
      <alignment horizontal="center" vertical="center" wrapText="1"/>
    </xf>
    <xf numFmtId="0" fontId="19" fillId="2" borderId="42" xfId="0" applyFont="1" applyFill="1" applyBorder="1" applyAlignment="1">
      <alignment horizontal="center" vertical="center" wrapText="1"/>
    </xf>
    <xf numFmtId="0" fontId="14" fillId="7" borderId="16" xfId="0" applyFont="1" applyFill="1" applyBorder="1"/>
    <xf numFmtId="0" fontId="14" fillId="4" borderId="0" xfId="0" applyFont="1" applyFill="1"/>
    <xf numFmtId="0" fontId="14" fillId="8" borderId="16" xfId="0" applyFont="1" applyFill="1" applyBorder="1"/>
    <xf numFmtId="0" fontId="14" fillId="8" borderId="1" xfId="0" applyFont="1" applyFill="1" applyBorder="1" applyAlignment="1">
      <alignment horizontal="center" vertical="center"/>
    </xf>
    <xf numFmtId="0" fontId="14" fillId="8" borderId="16" xfId="0" applyFont="1" applyFill="1" applyBorder="1" applyAlignment="1">
      <alignment horizontal="center" vertical="center"/>
    </xf>
    <xf numFmtId="166" fontId="14" fillId="8" borderId="1" xfId="0" applyNumberFormat="1" applyFont="1" applyFill="1" applyBorder="1" applyAlignment="1">
      <alignment horizontal="center" vertical="center"/>
    </xf>
    <xf numFmtId="166" fontId="14" fillId="8" borderId="16" xfId="0" applyNumberFormat="1" applyFont="1" applyFill="1" applyBorder="1" applyAlignment="1">
      <alignment horizontal="center" vertical="center"/>
    </xf>
    <xf numFmtId="0" fontId="19" fillId="2" borderId="18" xfId="0" applyFont="1" applyFill="1" applyBorder="1" applyAlignment="1">
      <alignment horizontal="center" vertical="center" wrapText="1"/>
    </xf>
    <xf numFmtId="0" fontId="14" fillId="7" borderId="0" xfId="0" applyFont="1" applyFill="1" applyAlignment="1">
      <alignment horizontal="center" vertical="center"/>
    </xf>
    <xf numFmtId="0" fontId="14" fillId="0" borderId="0" xfId="0" applyFont="1" applyAlignment="1">
      <alignment horizontal="center" vertical="center"/>
    </xf>
    <xf numFmtId="0" fontId="18" fillId="2" borderId="1" xfId="0" applyFont="1" applyFill="1" applyBorder="1"/>
    <xf numFmtId="0" fontId="18" fillId="2" borderId="1" xfId="0" applyFont="1" applyFill="1" applyBorder="1" applyAlignment="1">
      <alignment horizontal="center"/>
    </xf>
    <xf numFmtId="0" fontId="18" fillId="2" borderId="1" xfId="0" applyFont="1" applyFill="1" applyBorder="1" applyAlignment="1">
      <alignment horizontal="center" vertical="center" wrapText="1"/>
    </xf>
    <xf numFmtId="0" fontId="18" fillId="2" borderId="16" xfId="0" applyFont="1" applyFill="1" applyBorder="1" applyAlignment="1">
      <alignment horizontal="center" vertical="center" wrapText="1"/>
    </xf>
    <xf numFmtId="0" fontId="18" fillId="7" borderId="1" xfId="0" applyFont="1" applyFill="1" applyBorder="1"/>
    <xf numFmtId="9" fontId="18" fillId="7" borderId="0" xfId="0" applyNumberFormat="1" applyFont="1" applyFill="1"/>
    <xf numFmtId="0" fontId="18" fillId="7" borderId="0" xfId="0" applyFont="1" applyFill="1"/>
    <xf numFmtId="0" fontId="18" fillId="7" borderId="0" xfId="0" applyFont="1" applyFill="1" applyAlignment="1"/>
    <xf numFmtId="0" fontId="18" fillId="0" borderId="0" xfId="0" applyFont="1" applyAlignment="1"/>
    <xf numFmtId="0" fontId="17" fillId="0" borderId="16" xfId="0" applyFont="1" applyBorder="1"/>
    <xf numFmtId="0" fontId="8" fillId="2" borderId="1"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16" xfId="0" applyFont="1" applyFill="1" applyBorder="1" applyAlignment="1">
      <alignment horizontal="left" vertical="center" wrapText="1"/>
    </xf>
    <xf numFmtId="0" fontId="18" fillId="2" borderId="16" xfId="0" applyFont="1" applyFill="1" applyBorder="1"/>
    <xf numFmtId="0" fontId="18" fillId="7" borderId="16" xfId="0" applyFont="1" applyFill="1" applyBorder="1"/>
    <xf numFmtId="0" fontId="8" fillId="7" borderId="1" xfId="0" applyFont="1" applyFill="1" applyBorder="1" applyAlignment="1">
      <alignment vertical="center" wrapText="1"/>
    </xf>
    <xf numFmtId="0" fontId="12" fillId="0" borderId="28" xfId="0" applyFont="1" applyFill="1" applyBorder="1" applyAlignment="1">
      <alignment horizontal="center" vertical="center" wrapText="1"/>
    </xf>
    <xf numFmtId="0" fontId="12" fillId="0" borderId="30" xfId="0" applyFont="1" applyFill="1" applyBorder="1" applyAlignment="1">
      <alignment horizontal="center" vertical="center" wrapText="1"/>
    </xf>
    <xf numFmtId="0" fontId="12" fillId="0" borderId="41" xfId="0" applyFont="1" applyFill="1" applyBorder="1" applyAlignment="1">
      <alignment horizontal="center" vertical="center" wrapText="1"/>
    </xf>
    <xf numFmtId="164" fontId="4" fillId="0" borderId="1" xfId="0" applyNumberFormat="1" applyFont="1" applyFill="1" applyBorder="1" applyAlignment="1">
      <alignment vertical="center"/>
    </xf>
    <xf numFmtId="9" fontId="4" fillId="0" borderId="1" xfId="0" applyNumberFormat="1" applyFont="1" applyFill="1" applyBorder="1" applyAlignment="1">
      <alignment horizontal="center" vertical="center"/>
    </xf>
    <xf numFmtId="0" fontId="4" fillId="0" borderId="1" xfId="0" applyFont="1" applyFill="1" applyBorder="1"/>
    <xf numFmtId="0" fontId="4" fillId="0" borderId="0" xfId="0" applyFont="1" applyFill="1"/>
    <xf numFmtId="0" fontId="4" fillId="0" borderId="0" xfId="0" applyFont="1" applyFill="1" applyAlignment="1"/>
    <xf numFmtId="164" fontId="4" fillId="0" borderId="16" xfId="0" applyNumberFormat="1" applyFont="1" applyFill="1" applyBorder="1" applyAlignment="1">
      <alignment vertical="center"/>
    </xf>
    <xf numFmtId="9" fontId="4" fillId="0" borderId="16" xfId="0" applyNumberFormat="1" applyFont="1" applyFill="1" applyBorder="1" applyAlignment="1">
      <alignment horizontal="center" vertical="center"/>
    </xf>
    <xf numFmtId="0" fontId="4" fillId="0" borderId="16" xfId="0" applyFont="1" applyFill="1" applyBorder="1"/>
    <xf numFmtId="9" fontId="12" fillId="0" borderId="28" xfId="1" applyFont="1" applyFill="1" applyBorder="1" applyAlignment="1">
      <alignment horizontal="center" vertical="center" wrapText="1"/>
    </xf>
    <xf numFmtId="0" fontId="4" fillId="0" borderId="16" xfId="0" applyFont="1" applyFill="1" applyBorder="1" applyAlignment="1">
      <alignment horizontal="center"/>
    </xf>
    <xf numFmtId="44" fontId="4" fillId="0" borderId="16" xfId="0" applyNumberFormat="1" applyFont="1" applyFill="1" applyBorder="1" applyAlignment="1">
      <alignment horizontal="center" vertical="center"/>
    </xf>
    <xf numFmtId="9" fontId="12" fillId="0" borderId="42" xfId="1" applyFont="1" applyFill="1" applyBorder="1" applyAlignment="1">
      <alignment horizontal="center" vertical="center" wrapText="1"/>
    </xf>
    <xf numFmtId="0" fontId="21" fillId="2" borderId="28" xfId="0" applyFont="1" applyFill="1" applyBorder="1" applyAlignment="1">
      <alignment horizontal="center" vertical="center" wrapText="1"/>
    </xf>
    <xf numFmtId="9" fontId="21" fillId="2" borderId="29" xfId="1" applyFont="1" applyFill="1" applyBorder="1" applyAlignment="1">
      <alignment horizontal="center" vertical="center" wrapText="1"/>
    </xf>
    <xf numFmtId="164" fontId="21" fillId="2" borderId="1" xfId="0" applyNumberFormat="1" applyFont="1" applyFill="1" applyBorder="1" applyAlignment="1">
      <alignment vertical="center"/>
    </xf>
    <xf numFmtId="9" fontId="21" fillId="7" borderId="1" xfId="0" applyNumberFormat="1" applyFont="1" applyFill="1" applyBorder="1" applyAlignment="1">
      <alignment horizontal="center" vertical="center"/>
    </xf>
    <xf numFmtId="0" fontId="21" fillId="7" borderId="1" xfId="0" applyFont="1" applyFill="1" applyBorder="1"/>
    <xf numFmtId="0" fontId="21" fillId="7" borderId="0" xfId="0" applyFont="1" applyFill="1"/>
    <xf numFmtId="0" fontId="21" fillId="7" borderId="0" xfId="0" applyFont="1" applyFill="1" applyAlignment="1"/>
    <xf numFmtId="0" fontId="21" fillId="0" borderId="0" xfId="0" applyFont="1" applyAlignment="1"/>
    <xf numFmtId="0" fontId="21" fillId="2" borderId="30" xfId="0" applyFont="1" applyFill="1" applyBorder="1" applyAlignment="1">
      <alignment horizontal="center" vertical="center" wrapText="1"/>
    </xf>
    <xf numFmtId="9" fontId="21" fillId="2" borderId="30" xfId="0" applyNumberFormat="1" applyFont="1" applyFill="1" applyBorder="1" applyAlignment="1">
      <alignment horizontal="center" vertical="center" wrapText="1"/>
    </xf>
    <xf numFmtId="164" fontId="21" fillId="2" borderId="16" xfId="0" applyNumberFormat="1" applyFont="1" applyFill="1" applyBorder="1" applyAlignment="1">
      <alignment vertical="center"/>
    </xf>
    <xf numFmtId="9" fontId="21" fillId="7" borderId="16" xfId="0" applyNumberFormat="1" applyFont="1" applyFill="1" applyBorder="1" applyAlignment="1">
      <alignment horizontal="center" vertical="center"/>
    </xf>
    <xf numFmtId="0" fontId="21" fillId="7" borderId="16" xfId="0" applyFont="1" applyFill="1" applyBorder="1"/>
    <xf numFmtId="0" fontId="21" fillId="0" borderId="16" xfId="0" applyFont="1" applyBorder="1" applyAlignment="1">
      <alignment horizontal="center"/>
    </xf>
    <xf numFmtId="0" fontId="21" fillId="2" borderId="1" xfId="0" applyFont="1" applyFill="1" applyBorder="1"/>
    <xf numFmtId="0" fontId="21" fillId="0" borderId="28" xfId="0" applyFont="1" applyFill="1" applyBorder="1" applyAlignment="1">
      <alignment horizontal="center" vertical="center" wrapText="1"/>
    </xf>
    <xf numFmtId="3" fontId="21" fillId="2" borderId="30" xfId="0" applyNumberFormat="1" applyFont="1" applyFill="1" applyBorder="1" applyAlignment="1">
      <alignment horizontal="center" vertical="center" wrapText="1"/>
    </xf>
    <xf numFmtId="0" fontId="22" fillId="2" borderId="30" xfId="0" applyFont="1" applyFill="1" applyBorder="1" applyAlignment="1">
      <alignment horizontal="center" vertical="center" wrapText="1"/>
    </xf>
    <xf numFmtId="0" fontId="17" fillId="2" borderId="18" xfId="0" applyFont="1" applyFill="1" applyBorder="1" applyAlignment="1">
      <alignment horizontal="center" vertical="center" wrapText="1"/>
    </xf>
    <xf numFmtId="9" fontId="21" fillId="2" borderId="53" xfId="1" applyFont="1" applyFill="1" applyBorder="1" applyAlignment="1">
      <alignment horizontal="center" vertical="center" wrapText="1"/>
    </xf>
    <xf numFmtId="9" fontId="12" fillId="0" borderId="41" xfId="0" applyNumberFormat="1" applyFont="1" applyFill="1" applyBorder="1" applyAlignment="1">
      <alignment horizontal="center" vertical="center" wrapText="1"/>
    </xf>
    <xf numFmtId="9" fontId="12" fillId="0" borderId="30" xfId="1" applyFont="1" applyFill="1" applyBorder="1" applyAlignment="1">
      <alignment horizontal="center" vertical="center" wrapText="1"/>
    </xf>
    <xf numFmtId="44" fontId="26" fillId="2" borderId="27" xfId="0" applyNumberFormat="1" applyFont="1" applyFill="1" applyBorder="1" applyAlignment="1">
      <alignment horizontal="center" vertical="center" wrapText="1"/>
    </xf>
    <xf numFmtId="44" fontId="26" fillId="2" borderId="26" xfId="0" applyNumberFormat="1" applyFont="1" applyFill="1" applyBorder="1" applyAlignment="1">
      <alignment horizontal="center" vertical="center" wrapText="1"/>
    </xf>
    <xf numFmtId="9" fontId="12" fillId="0" borderId="28" xfId="0" applyNumberFormat="1" applyFont="1" applyFill="1" applyBorder="1" applyAlignment="1">
      <alignment horizontal="center" vertical="center" wrapText="1"/>
    </xf>
    <xf numFmtId="9" fontId="21" fillId="0" borderId="28" xfId="0" applyNumberFormat="1" applyFont="1" applyFill="1" applyBorder="1" applyAlignment="1">
      <alignment horizontal="center" vertical="center" wrapText="1"/>
    </xf>
    <xf numFmtId="9" fontId="21" fillId="2" borderId="28" xfId="0" applyNumberFormat="1" applyFont="1" applyFill="1" applyBorder="1" applyAlignment="1">
      <alignment horizontal="center" vertical="center" wrapText="1"/>
    </xf>
    <xf numFmtId="9" fontId="26" fillId="2" borderId="30" xfId="0" applyNumberFormat="1" applyFont="1" applyFill="1" applyBorder="1" applyAlignment="1">
      <alignment horizontal="center" vertical="center" wrapText="1"/>
    </xf>
    <xf numFmtId="9" fontId="26" fillId="0" borderId="28" xfId="1" applyFont="1" applyFill="1" applyBorder="1" applyAlignment="1">
      <alignment horizontal="center" vertical="center" wrapText="1"/>
    </xf>
    <xf numFmtId="9" fontId="26" fillId="2" borderId="29" xfId="1" applyFont="1" applyFill="1" applyBorder="1" applyAlignment="1">
      <alignment horizontal="center" vertical="center" wrapText="1"/>
    </xf>
    <xf numFmtId="0" fontId="26" fillId="2" borderId="30" xfId="0" applyFont="1" applyFill="1" applyBorder="1" applyAlignment="1">
      <alignment horizontal="center" vertical="center" wrapText="1"/>
    </xf>
    <xf numFmtId="0" fontId="26" fillId="2" borderId="28" xfId="0" applyFont="1" applyFill="1" applyBorder="1" applyAlignment="1">
      <alignment horizontal="center" vertical="center" wrapText="1"/>
    </xf>
    <xf numFmtId="9" fontId="26" fillId="2" borderId="30" xfId="1" applyFont="1" applyFill="1" applyBorder="1" applyAlignment="1">
      <alignment horizontal="center" vertical="center" wrapText="1"/>
    </xf>
    <xf numFmtId="9" fontId="26" fillId="0" borderId="28" xfId="0" applyNumberFormat="1" applyFont="1" applyFill="1" applyBorder="1" applyAlignment="1">
      <alignment horizontal="center" vertical="center" wrapText="1"/>
    </xf>
    <xf numFmtId="168" fontId="26" fillId="2" borderId="30" xfId="2" applyNumberFormat="1" applyFont="1" applyFill="1" applyBorder="1" applyAlignment="1">
      <alignment horizontal="center" vertical="center" wrapText="1"/>
    </xf>
    <xf numFmtId="168" fontId="26" fillId="2" borderId="29" xfId="1" applyNumberFormat="1" applyFont="1" applyFill="1" applyBorder="1" applyAlignment="1">
      <alignment horizontal="center" vertical="center" wrapText="1"/>
    </xf>
    <xf numFmtId="9" fontId="12" fillId="0" borderId="30" xfId="0" applyNumberFormat="1" applyFont="1" applyFill="1" applyBorder="1" applyAlignment="1">
      <alignment horizontal="center" vertical="center" wrapText="1"/>
    </xf>
    <xf numFmtId="0" fontId="26" fillId="5" borderId="28" xfId="0" applyFont="1" applyFill="1" applyBorder="1" applyAlignment="1">
      <alignment horizontal="center" vertical="center" wrapText="1"/>
    </xf>
    <xf numFmtId="9" fontId="26" fillId="4" borderId="28" xfId="1" applyFont="1" applyFill="1" applyBorder="1" applyAlignment="1">
      <alignment horizontal="center" vertical="center" wrapText="1"/>
    </xf>
    <xf numFmtId="9" fontId="26" fillId="5" borderId="29" xfId="1" applyFont="1" applyFill="1" applyBorder="1" applyAlignment="1">
      <alignment horizontal="center" vertical="center" wrapText="1"/>
    </xf>
    <xf numFmtId="0" fontId="26" fillId="5" borderId="30" xfId="0" applyFont="1" applyFill="1" applyBorder="1" applyAlignment="1">
      <alignment horizontal="center" vertical="center" wrapText="1"/>
    </xf>
    <xf numFmtId="9" fontId="26" fillId="5" borderId="30" xfId="1" applyFont="1" applyFill="1" applyBorder="1" applyAlignment="1">
      <alignment horizontal="center" vertical="center" wrapText="1"/>
    </xf>
    <xf numFmtId="9" fontId="26" fillId="5" borderId="30" xfId="0" applyNumberFormat="1" applyFont="1" applyFill="1" applyBorder="1" applyAlignment="1">
      <alignment horizontal="center" vertical="center" wrapText="1"/>
    </xf>
    <xf numFmtId="0" fontId="14" fillId="5" borderId="1" xfId="0" applyFont="1" applyFill="1" applyBorder="1"/>
    <xf numFmtId="0" fontId="7" fillId="11" borderId="13" xfId="0" applyFont="1" applyFill="1" applyBorder="1" applyAlignment="1">
      <alignment vertical="center" wrapText="1"/>
    </xf>
    <xf numFmtId="0" fontId="5" fillId="5" borderId="1" xfId="0" applyFont="1" applyFill="1" applyBorder="1" applyAlignment="1">
      <alignment vertical="center" wrapText="1"/>
    </xf>
    <xf numFmtId="0" fontId="5" fillId="4" borderId="1" xfId="0" applyFont="1" applyFill="1" applyBorder="1" applyAlignment="1">
      <alignment vertical="center" wrapText="1"/>
    </xf>
    <xf numFmtId="0" fontId="14" fillId="4" borderId="1" xfId="0" applyFont="1" applyFill="1" applyBorder="1"/>
    <xf numFmtId="0" fontId="14" fillId="4" borderId="0" xfId="0" applyFont="1" applyFill="1" applyAlignment="1"/>
    <xf numFmtId="0" fontId="2" fillId="5"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10" fontId="2" fillId="4" borderId="1" xfId="0" applyNumberFormat="1" applyFont="1" applyFill="1" applyBorder="1" applyAlignment="1">
      <alignment horizontal="center" vertical="center" wrapText="1"/>
    </xf>
    <xf numFmtId="0" fontId="14" fillId="5" borderId="16" xfId="0" applyFont="1" applyFill="1" applyBorder="1"/>
    <xf numFmtId="0" fontId="19" fillId="12" borderId="9" xfId="0" applyFont="1" applyFill="1" applyBorder="1" applyAlignment="1">
      <alignment horizontal="center" vertical="center" wrapText="1"/>
    </xf>
    <xf numFmtId="0" fontId="19" fillId="5" borderId="16" xfId="0" applyFont="1" applyFill="1" applyBorder="1" applyAlignment="1">
      <alignment horizontal="center" vertical="center" wrapText="1"/>
    </xf>
    <xf numFmtId="0" fontId="19" fillId="5" borderId="42" xfId="0" applyFont="1" applyFill="1" applyBorder="1" applyAlignment="1">
      <alignment horizontal="center" vertical="center" wrapText="1"/>
    </xf>
    <xf numFmtId="0" fontId="5" fillId="5" borderId="16" xfId="0" applyFont="1" applyFill="1" applyBorder="1" applyAlignment="1">
      <alignment vertical="center" wrapText="1"/>
    </xf>
    <xf numFmtId="0" fontId="5" fillId="4" borderId="16" xfId="0" applyFont="1" applyFill="1" applyBorder="1" applyAlignment="1">
      <alignment vertical="center" wrapText="1"/>
    </xf>
    <xf numFmtId="0" fontId="14" fillId="4" borderId="16" xfId="0" applyFont="1" applyFill="1" applyBorder="1"/>
    <xf numFmtId="164" fontId="21" fillId="5" borderId="1" xfId="0" applyNumberFormat="1" applyFont="1" applyFill="1" applyBorder="1" applyAlignment="1">
      <alignment vertical="center"/>
    </xf>
    <xf numFmtId="9" fontId="21" fillId="4" borderId="1" xfId="0" applyNumberFormat="1" applyFont="1" applyFill="1" applyBorder="1" applyAlignment="1">
      <alignment horizontal="center" vertical="center"/>
    </xf>
    <xf numFmtId="0" fontId="21" fillId="4" borderId="1" xfId="0" applyFont="1" applyFill="1" applyBorder="1"/>
    <xf numFmtId="0" fontId="21" fillId="4" borderId="0" xfId="0" applyFont="1" applyFill="1"/>
    <xf numFmtId="0" fontId="21" fillId="4" borderId="0" xfId="0" applyFont="1" applyFill="1" applyAlignment="1"/>
    <xf numFmtId="164" fontId="21" fillId="5" borderId="16" xfId="0" applyNumberFormat="1" applyFont="1" applyFill="1" applyBorder="1" applyAlignment="1">
      <alignment vertical="center"/>
    </xf>
    <xf numFmtId="9" fontId="21" fillId="4" borderId="16" xfId="0" applyNumberFormat="1" applyFont="1" applyFill="1" applyBorder="1" applyAlignment="1">
      <alignment horizontal="center" vertical="center"/>
    </xf>
    <xf numFmtId="0" fontId="21" fillId="4" borderId="16" xfId="0" applyFont="1" applyFill="1" applyBorder="1"/>
    <xf numFmtId="0" fontId="21" fillId="4" borderId="16" xfId="0" applyFont="1" applyFill="1" applyBorder="1" applyAlignment="1">
      <alignment horizontal="center"/>
    </xf>
    <xf numFmtId="168" fontId="26" fillId="5" borderId="30" xfId="2" applyNumberFormat="1" applyFont="1" applyFill="1" applyBorder="1" applyAlignment="1">
      <alignment horizontal="center" vertical="center" wrapText="1"/>
    </xf>
    <xf numFmtId="0" fontId="21" fillId="5" borderId="28" xfId="0" applyFont="1" applyFill="1" applyBorder="1" applyAlignment="1">
      <alignment horizontal="center" vertical="center" wrapText="1"/>
    </xf>
    <xf numFmtId="9" fontId="21" fillId="4" borderId="28" xfId="1" applyFont="1" applyFill="1" applyBorder="1" applyAlignment="1">
      <alignment horizontal="center" vertical="center" wrapText="1"/>
    </xf>
    <xf numFmtId="9" fontId="21" fillId="5" borderId="29" xfId="1" applyFont="1" applyFill="1" applyBorder="1" applyAlignment="1">
      <alignment horizontal="center" vertical="center" wrapText="1"/>
    </xf>
    <xf numFmtId="0" fontId="21" fillId="5" borderId="30" xfId="0" applyFont="1" applyFill="1" applyBorder="1" applyAlignment="1">
      <alignment horizontal="center" vertical="center" wrapText="1"/>
    </xf>
    <xf numFmtId="9" fontId="21" fillId="5" borderId="30" xfId="1" applyFont="1" applyFill="1" applyBorder="1" applyAlignment="1">
      <alignment horizontal="center" vertical="center" wrapText="1"/>
    </xf>
    <xf numFmtId="9" fontId="21" fillId="5" borderId="30" xfId="0" applyNumberFormat="1" applyFont="1" applyFill="1" applyBorder="1" applyAlignment="1">
      <alignment horizontal="center" vertical="center" wrapText="1"/>
    </xf>
    <xf numFmtId="0" fontId="21" fillId="4" borderId="28" xfId="0" applyFont="1" applyFill="1" applyBorder="1" applyAlignment="1">
      <alignment horizontal="center" vertical="center" wrapText="1"/>
    </xf>
    <xf numFmtId="168" fontId="21" fillId="5" borderId="30" xfId="2" applyNumberFormat="1" applyFont="1" applyFill="1" applyBorder="1" applyAlignment="1">
      <alignment horizontal="left" vertical="center" wrapText="1"/>
    </xf>
    <xf numFmtId="0" fontId="21" fillId="5" borderId="1" xfId="0" applyFont="1" applyFill="1" applyBorder="1"/>
    <xf numFmtId="9" fontId="26" fillId="5" borderId="46" xfId="1" applyFont="1" applyFill="1" applyBorder="1" applyAlignment="1">
      <alignment horizontal="center" vertical="center" wrapText="1"/>
    </xf>
    <xf numFmtId="168" fontId="26" fillId="5" borderId="30" xfId="2" applyNumberFormat="1" applyFont="1" applyFill="1" applyBorder="1" applyAlignment="1">
      <alignment horizontal="left" vertical="center" wrapText="1"/>
    </xf>
    <xf numFmtId="0" fontId="8" fillId="5" borderId="1" xfId="0" applyFont="1" applyFill="1" applyBorder="1" applyAlignment="1">
      <alignment vertical="center" wrapText="1"/>
    </xf>
    <xf numFmtId="0" fontId="12" fillId="5" borderId="28" xfId="0" applyFont="1" applyFill="1" applyBorder="1" applyAlignment="1">
      <alignment horizontal="center" vertical="center" wrapText="1"/>
    </xf>
    <xf numFmtId="0" fontId="12" fillId="5" borderId="30" xfId="0" applyFont="1" applyFill="1" applyBorder="1" applyAlignment="1">
      <alignment horizontal="center" vertical="center" wrapText="1"/>
    </xf>
    <xf numFmtId="0" fontId="23" fillId="5" borderId="30" xfId="0" applyFont="1" applyFill="1" applyBorder="1" applyAlignment="1">
      <alignment horizontal="center" vertical="center" wrapText="1"/>
    </xf>
    <xf numFmtId="164" fontId="14" fillId="5" borderId="1" xfId="0" applyNumberFormat="1" applyFont="1" applyFill="1" applyBorder="1" applyAlignment="1">
      <alignment vertical="center"/>
    </xf>
    <xf numFmtId="9" fontId="14" fillId="4" borderId="1" xfId="0" applyNumberFormat="1" applyFont="1" applyFill="1" applyBorder="1" applyAlignment="1">
      <alignment horizontal="center" vertical="center"/>
    </xf>
    <xf numFmtId="164" fontId="14" fillId="5" borderId="16" xfId="0" applyNumberFormat="1" applyFont="1" applyFill="1" applyBorder="1" applyAlignment="1">
      <alignment vertical="center"/>
    </xf>
    <xf numFmtId="9" fontId="14" fillId="4" borderId="16" xfId="0" applyNumberFormat="1" applyFont="1" applyFill="1" applyBorder="1" applyAlignment="1">
      <alignment horizontal="center" vertical="center"/>
    </xf>
    <xf numFmtId="9" fontId="12" fillId="5" borderId="30" xfId="0" applyNumberFormat="1" applyFont="1" applyFill="1" applyBorder="1" applyAlignment="1">
      <alignment horizontal="center" vertical="center" wrapText="1"/>
    </xf>
    <xf numFmtId="9" fontId="23" fillId="5" borderId="30" xfId="0" applyNumberFormat="1" applyFont="1" applyFill="1" applyBorder="1" applyAlignment="1">
      <alignment horizontal="center" vertical="center" wrapText="1"/>
    </xf>
    <xf numFmtId="44" fontId="14" fillId="4" borderId="16" xfId="0" applyNumberFormat="1" applyFont="1" applyFill="1" applyBorder="1" applyAlignment="1">
      <alignment horizontal="center" vertical="center"/>
    </xf>
    <xf numFmtId="168" fontId="12" fillId="5" borderId="28" xfId="2" applyNumberFormat="1" applyFont="1" applyFill="1" applyBorder="1" applyAlignment="1">
      <alignment horizontal="center" vertical="center" wrapText="1"/>
    </xf>
    <xf numFmtId="168" fontId="12" fillId="5" borderId="29" xfId="1" applyNumberFormat="1" applyFont="1" applyFill="1" applyBorder="1" applyAlignment="1">
      <alignment horizontal="center" vertical="center" wrapText="1"/>
    </xf>
    <xf numFmtId="0" fontId="14" fillId="5" borderId="1" xfId="0" applyFont="1" applyFill="1" applyBorder="1" applyAlignment="1">
      <alignment horizontal="center"/>
    </xf>
    <xf numFmtId="0" fontId="14" fillId="5" borderId="16" xfId="0" applyFont="1" applyFill="1" applyBorder="1" applyAlignment="1">
      <alignment horizontal="center"/>
    </xf>
    <xf numFmtId="0" fontId="2" fillId="5" borderId="1" xfId="0" applyFont="1" applyFill="1" applyBorder="1" applyAlignment="1">
      <alignment vertical="center" wrapText="1"/>
    </xf>
    <xf numFmtId="9" fontId="14" fillId="5" borderId="1" xfId="0" applyNumberFormat="1" applyFont="1" applyFill="1" applyBorder="1" applyAlignment="1">
      <alignment horizontal="left" vertical="center" wrapText="1"/>
    </xf>
    <xf numFmtId="14" fontId="14" fillId="5" borderId="1" xfId="0" applyNumberFormat="1" applyFont="1" applyFill="1" applyBorder="1" applyAlignment="1">
      <alignment horizontal="center" vertical="center" wrapText="1"/>
    </xf>
    <xf numFmtId="44" fontId="14" fillId="5" borderId="1" xfId="0" applyNumberFormat="1" applyFont="1" applyFill="1" applyBorder="1" applyAlignment="1">
      <alignment vertical="center" wrapText="1"/>
    </xf>
    <xf numFmtId="44" fontId="14" fillId="5" borderId="1" xfId="0" applyNumberFormat="1" applyFont="1" applyFill="1" applyBorder="1" applyAlignment="1">
      <alignment horizontal="center" vertical="center" wrapText="1"/>
    </xf>
    <xf numFmtId="44" fontId="14" fillId="5" borderId="16" xfId="0" applyNumberFormat="1" applyFont="1" applyFill="1" applyBorder="1" applyAlignment="1">
      <alignment horizontal="center" vertical="center" wrapText="1"/>
    </xf>
    <xf numFmtId="44" fontId="14" fillId="5" borderId="16" xfId="0" applyNumberFormat="1" applyFont="1" applyFill="1" applyBorder="1" applyAlignment="1">
      <alignment vertical="center" wrapText="1"/>
    </xf>
    <xf numFmtId="0" fontId="14" fillId="5" borderId="1" xfId="0" applyFont="1" applyFill="1" applyBorder="1" applyAlignment="1">
      <alignment horizontal="left" vertical="center" wrapText="1"/>
    </xf>
    <xf numFmtId="0" fontId="4" fillId="4" borderId="15" xfId="0" applyFont="1" applyFill="1" applyBorder="1"/>
    <xf numFmtId="0" fontId="5" fillId="13" borderId="38" xfId="0" applyFont="1" applyFill="1" applyBorder="1" applyAlignment="1">
      <alignment horizontal="center" vertical="center" wrapText="1"/>
    </xf>
    <xf numFmtId="9" fontId="14" fillId="13" borderId="38" xfId="0" applyNumberFormat="1" applyFont="1" applyFill="1" applyBorder="1" applyAlignment="1">
      <alignment horizontal="center" vertical="center"/>
    </xf>
    <xf numFmtId="0" fontId="6" fillId="13" borderId="38" xfId="0" applyFont="1" applyFill="1" applyBorder="1" applyAlignment="1">
      <alignment horizontal="center" vertical="center" wrapText="1"/>
    </xf>
    <xf numFmtId="0" fontId="14" fillId="13" borderId="38" xfId="0" applyFont="1" applyFill="1" applyBorder="1" applyAlignment="1">
      <alignment horizontal="center" vertical="center"/>
    </xf>
    <xf numFmtId="0" fontId="5" fillId="13" borderId="16" xfId="0" applyFont="1" applyFill="1" applyBorder="1" applyAlignment="1">
      <alignment horizontal="center" vertical="center" wrapText="1"/>
    </xf>
    <xf numFmtId="9" fontId="14" fillId="13" borderId="16" xfId="0" applyNumberFormat="1" applyFont="1" applyFill="1" applyBorder="1" applyAlignment="1">
      <alignment horizontal="center" vertical="center"/>
    </xf>
    <xf numFmtId="0" fontId="6" fillId="13" borderId="16" xfId="0" applyFont="1" applyFill="1" applyBorder="1" applyAlignment="1">
      <alignment horizontal="center" vertical="center" wrapText="1"/>
    </xf>
    <xf numFmtId="0" fontId="14" fillId="13" borderId="16" xfId="0" applyFont="1" applyFill="1" applyBorder="1" applyAlignment="1">
      <alignment horizontal="center" vertical="center"/>
    </xf>
    <xf numFmtId="0" fontId="8" fillId="13" borderId="16" xfId="0" applyFont="1" applyFill="1" applyBorder="1" applyAlignment="1">
      <alignment vertical="center" wrapText="1"/>
    </xf>
    <xf numFmtId="0" fontId="14" fillId="13" borderId="16" xfId="0" applyFont="1" applyFill="1" applyBorder="1" applyAlignment="1">
      <alignment horizontal="center"/>
    </xf>
    <xf numFmtId="0" fontId="8" fillId="13" borderId="20" xfId="0" applyFont="1" applyFill="1" applyBorder="1" applyAlignment="1">
      <alignment horizontal="center" vertical="center" wrapText="1"/>
    </xf>
    <xf numFmtId="0" fontId="8" fillId="13" borderId="20" xfId="0" applyFont="1" applyFill="1" applyBorder="1" applyAlignment="1">
      <alignment vertical="center" wrapText="1"/>
    </xf>
    <xf numFmtId="9" fontId="26" fillId="5" borderId="28" xfId="0" applyNumberFormat="1" applyFont="1" applyFill="1" applyBorder="1" applyAlignment="1">
      <alignment horizontal="center" vertical="center" wrapText="1"/>
    </xf>
    <xf numFmtId="0" fontId="9" fillId="12" borderId="2" xfId="0" applyFont="1" applyFill="1" applyBorder="1" applyAlignment="1">
      <alignment horizontal="center" vertical="center"/>
    </xf>
    <xf numFmtId="0" fontId="9" fillId="12" borderId="1" xfId="0" applyFont="1" applyFill="1" applyBorder="1" applyAlignment="1">
      <alignment horizontal="center" vertical="center"/>
    </xf>
    <xf numFmtId="0" fontId="10" fillId="12" borderId="3" xfId="0" applyFont="1" applyFill="1" applyBorder="1" applyAlignment="1">
      <alignment horizontal="center" vertical="center"/>
    </xf>
    <xf numFmtId="0" fontId="18" fillId="5" borderId="1" xfId="0" applyFont="1" applyFill="1" applyBorder="1" applyAlignment="1">
      <alignment horizontal="center"/>
    </xf>
    <xf numFmtId="0" fontId="19" fillId="12" borderId="17" xfId="0" applyFont="1" applyFill="1" applyBorder="1" applyAlignment="1">
      <alignment vertical="center" wrapText="1"/>
    </xf>
    <xf numFmtId="0" fontId="19" fillId="12" borderId="17" xfId="0" applyFont="1" applyFill="1" applyBorder="1" applyAlignment="1">
      <alignment horizontal="left" vertical="center" wrapText="1"/>
    </xf>
    <xf numFmtId="0" fontId="17" fillId="5" borderId="18" xfId="0" applyFont="1" applyFill="1" applyBorder="1" applyAlignment="1">
      <alignment horizontal="center" vertical="center" wrapText="1"/>
    </xf>
    <xf numFmtId="14" fontId="17" fillId="5" borderId="18" xfId="0" applyNumberFormat="1" applyFont="1" applyFill="1" applyBorder="1" applyAlignment="1">
      <alignment horizontal="center" vertical="center" wrapText="1"/>
    </xf>
    <xf numFmtId="0" fontId="19" fillId="5" borderId="18" xfId="0" applyFont="1" applyFill="1" applyBorder="1" applyAlignment="1">
      <alignment horizontal="center" vertical="center" wrapText="1"/>
    </xf>
    <xf numFmtId="0" fontId="14" fillId="2" borderId="16" xfId="0" applyFont="1" applyFill="1" applyBorder="1" applyAlignment="1">
      <alignment horizontal="left" vertical="center"/>
    </xf>
    <xf numFmtId="0" fontId="14" fillId="2" borderId="1" xfId="0" applyFont="1" applyFill="1" applyBorder="1" applyAlignment="1">
      <alignment horizontal="left"/>
    </xf>
    <xf numFmtId="0" fontId="13" fillId="3" borderId="2" xfId="0" applyFont="1" applyFill="1" applyBorder="1" applyAlignment="1">
      <alignment horizontal="left" vertical="center" wrapText="1"/>
    </xf>
    <xf numFmtId="0" fontId="12" fillId="3" borderId="2" xfId="0" applyFont="1" applyFill="1" applyBorder="1" applyAlignment="1">
      <alignment horizontal="left" vertical="center" wrapText="1"/>
    </xf>
    <xf numFmtId="0" fontId="13" fillId="3" borderId="1" xfId="0" applyFont="1" applyFill="1" applyBorder="1" applyAlignment="1">
      <alignment horizontal="left" vertical="center" wrapText="1"/>
    </xf>
    <xf numFmtId="0" fontId="12" fillId="3" borderId="1" xfId="0" applyFont="1" applyFill="1" applyBorder="1" applyAlignment="1">
      <alignment horizontal="left" vertical="center" wrapText="1"/>
    </xf>
    <xf numFmtId="0" fontId="13" fillId="3" borderId="3" xfId="0" applyFont="1" applyFill="1" applyBorder="1" applyAlignment="1">
      <alignment horizontal="left" vertical="center" wrapText="1"/>
    </xf>
    <xf numFmtId="14" fontId="12" fillId="3" borderId="3" xfId="0" applyNumberFormat="1" applyFont="1" applyFill="1" applyBorder="1" applyAlignment="1">
      <alignment horizontal="left" vertical="center" wrapText="1"/>
    </xf>
    <xf numFmtId="0" fontId="18" fillId="2" borderId="16" xfId="0" applyFont="1" applyFill="1" applyBorder="1" applyAlignment="1">
      <alignment horizontal="left" vertical="center" wrapText="1"/>
    </xf>
    <xf numFmtId="0" fontId="20" fillId="2" borderId="1" xfId="0" applyFont="1" applyFill="1" applyBorder="1" applyAlignment="1">
      <alignment horizontal="left"/>
    </xf>
    <xf numFmtId="0" fontId="18" fillId="2" borderId="1" xfId="0" applyFont="1" applyFill="1" applyBorder="1" applyAlignment="1">
      <alignment horizontal="left"/>
    </xf>
    <xf numFmtId="165" fontId="7" fillId="6" borderId="18" xfId="0" applyNumberFormat="1" applyFont="1" applyFill="1" applyBorder="1" applyAlignment="1">
      <alignment horizontal="left" vertical="center" wrapText="1"/>
    </xf>
    <xf numFmtId="9" fontId="12" fillId="0" borderId="16" xfId="0" applyNumberFormat="1" applyFont="1" applyFill="1" applyBorder="1" applyAlignment="1">
      <alignment horizontal="left" vertical="center"/>
    </xf>
    <xf numFmtId="0" fontId="12" fillId="0" borderId="1" xfId="0" applyFont="1" applyFill="1" applyBorder="1" applyAlignment="1">
      <alignment horizontal="left"/>
    </xf>
    <xf numFmtId="9" fontId="14" fillId="2" borderId="16" xfId="0" applyNumberFormat="1" applyFont="1" applyFill="1" applyBorder="1" applyAlignment="1">
      <alignment horizontal="left" vertical="center"/>
    </xf>
    <xf numFmtId="9" fontId="21" fillId="2" borderId="16" xfId="0" applyNumberFormat="1" applyFont="1" applyFill="1" applyBorder="1" applyAlignment="1">
      <alignment horizontal="left" vertical="center"/>
    </xf>
    <xf numFmtId="0" fontId="21" fillId="2" borderId="1" xfId="0" applyFont="1" applyFill="1" applyBorder="1" applyAlignment="1">
      <alignment horizontal="left"/>
    </xf>
    <xf numFmtId="165" fontId="7" fillId="11" borderId="18" xfId="0" applyNumberFormat="1" applyFont="1" applyFill="1" applyBorder="1" applyAlignment="1">
      <alignment horizontal="left" vertical="center" wrapText="1"/>
    </xf>
    <xf numFmtId="9" fontId="21" fillId="5" borderId="16" xfId="0" applyNumberFormat="1" applyFont="1" applyFill="1" applyBorder="1" applyAlignment="1">
      <alignment horizontal="left" vertical="center"/>
    </xf>
    <xf numFmtId="0" fontId="21" fillId="5" borderId="1" xfId="0" applyFont="1" applyFill="1" applyBorder="1" applyAlignment="1">
      <alignment horizontal="left"/>
    </xf>
    <xf numFmtId="9" fontId="23" fillId="5" borderId="16" xfId="0" applyNumberFormat="1" applyFont="1" applyFill="1" applyBorder="1" applyAlignment="1">
      <alignment horizontal="left" vertical="center"/>
    </xf>
    <xf numFmtId="0" fontId="23" fillId="5" borderId="1" xfId="0" applyFont="1" applyFill="1" applyBorder="1" applyAlignment="1">
      <alignment horizontal="left"/>
    </xf>
    <xf numFmtId="9" fontId="14" fillId="5" borderId="16" xfId="0" applyNumberFormat="1" applyFont="1" applyFill="1" applyBorder="1" applyAlignment="1">
      <alignment horizontal="left" vertical="center"/>
    </xf>
    <xf numFmtId="0" fontId="14" fillId="5" borderId="1" xfId="0" applyFont="1" applyFill="1" applyBorder="1" applyAlignment="1">
      <alignment horizontal="left"/>
    </xf>
    <xf numFmtId="0" fontId="14" fillId="5" borderId="16" xfId="0" applyFont="1" applyFill="1" applyBorder="1" applyAlignment="1">
      <alignment horizontal="left"/>
    </xf>
    <xf numFmtId="44" fontId="14" fillId="5" borderId="16" xfId="0" applyNumberFormat="1" applyFont="1" applyFill="1" applyBorder="1" applyAlignment="1">
      <alignment horizontal="left" vertical="center" wrapText="1"/>
    </xf>
    <xf numFmtId="0" fontId="14" fillId="5" borderId="1" xfId="0" applyFont="1" applyFill="1" applyBorder="1" applyAlignment="1">
      <alignment horizontal="left" vertical="center"/>
    </xf>
    <xf numFmtId="0" fontId="14" fillId="13" borderId="38" xfId="0" applyFont="1" applyFill="1" applyBorder="1" applyAlignment="1">
      <alignment horizontal="left" vertical="center"/>
    </xf>
    <xf numFmtId="0" fontId="14" fillId="13" borderId="16" xfId="0" applyFont="1" applyFill="1" applyBorder="1" applyAlignment="1">
      <alignment horizontal="left" vertical="center"/>
    </xf>
    <xf numFmtId="0" fontId="8" fillId="13" borderId="16" xfId="0" applyFont="1" applyFill="1" applyBorder="1" applyAlignment="1">
      <alignment horizontal="left" vertical="center" wrapText="1"/>
    </xf>
    <xf numFmtId="0" fontId="8" fillId="13" borderId="20" xfId="0" applyFont="1" applyFill="1" applyBorder="1" applyAlignment="1">
      <alignment horizontal="left" vertical="center" wrapText="1"/>
    </xf>
    <xf numFmtId="0" fontId="4" fillId="4" borderId="16" xfId="0" applyFont="1" applyFill="1" applyBorder="1" applyAlignment="1">
      <alignment horizontal="left"/>
    </xf>
    <xf numFmtId="0" fontId="14" fillId="4" borderId="0" xfId="0" applyFont="1" applyFill="1" applyAlignment="1">
      <alignment horizontal="left"/>
    </xf>
    <xf numFmtId="0" fontId="6" fillId="5" borderId="16" xfId="0" applyFont="1" applyFill="1" applyBorder="1" applyAlignment="1">
      <alignment horizontal="left" vertical="center" wrapText="1"/>
    </xf>
    <xf numFmtId="166" fontId="14" fillId="8" borderId="16" xfId="0" applyNumberFormat="1" applyFont="1" applyFill="1" applyBorder="1" applyAlignment="1">
      <alignment horizontal="left" vertical="center"/>
    </xf>
    <xf numFmtId="0" fontId="14" fillId="7" borderId="0" xfId="0" applyFont="1" applyFill="1" applyAlignment="1">
      <alignment horizontal="left"/>
    </xf>
    <xf numFmtId="0" fontId="14" fillId="7" borderId="0" xfId="0" applyFont="1" applyFill="1" applyAlignment="1">
      <alignment horizontal="left" vertical="center"/>
    </xf>
    <xf numFmtId="0" fontId="14" fillId="0" borderId="0" xfId="0" applyFont="1" applyAlignment="1">
      <alignment horizontal="left" vertical="center"/>
    </xf>
    <xf numFmtId="0" fontId="14" fillId="0" borderId="0" xfId="0" applyFont="1" applyAlignment="1">
      <alignment horizontal="left"/>
    </xf>
    <xf numFmtId="9" fontId="21" fillId="5" borderId="56" xfId="1" applyFont="1" applyFill="1" applyBorder="1" applyAlignment="1">
      <alignment horizontal="left" vertical="center" wrapText="1"/>
    </xf>
    <xf numFmtId="9" fontId="21" fillId="5" borderId="38" xfId="1" applyFont="1" applyFill="1" applyBorder="1" applyAlignment="1">
      <alignment horizontal="left" vertical="center" wrapText="1"/>
    </xf>
    <xf numFmtId="9" fontId="21" fillId="5" borderId="25" xfId="1" applyFont="1" applyFill="1" applyBorder="1" applyAlignment="1">
      <alignment horizontal="left" vertical="center" wrapText="1"/>
    </xf>
    <xf numFmtId="9" fontId="21" fillId="5" borderId="57" xfId="1" applyFont="1" applyFill="1" applyBorder="1" applyAlignment="1">
      <alignment horizontal="left" vertical="center" wrapText="1"/>
    </xf>
    <xf numFmtId="9" fontId="21" fillId="5" borderId="58" xfId="1" applyFont="1" applyFill="1" applyBorder="1" applyAlignment="1">
      <alignment horizontal="left" vertical="center" wrapText="1"/>
    </xf>
    <xf numFmtId="9" fontId="21" fillId="5" borderId="59" xfId="1" applyFont="1" applyFill="1" applyBorder="1" applyAlignment="1">
      <alignment horizontal="left" vertical="center" wrapText="1"/>
    </xf>
    <xf numFmtId="9" fontId="26" fillId="5" borderId="60" xfId="1" applyFont="1" applyFill="1" applyBorder="1" applyAlignment="1">
      <alignment horizontal="left" vertical="center" wrapText="1"/>
    </xf>
    <xf numFmtId="9" fontId="26" fillId="5" borderId="61" xfId="1" applyFont="1" applyFill="1" applyBorder="1" applyAlignment="1">
      <alignment horizontal="left" vertical="center" wrapText="1"/>
    </xf>
    <xf numFmtId="9" fontId="26" fillId="5" borderId="62" xfId="1" applyFont="1" applyFill="1" applyBorder="1" applyAlignment="1">
      <alignment horizontal="left" vertical="center" wrapText="1"/>
    </xf>
    <xf numFmtId="9" fontId="26" fillId="5" borderId="57" xfId="1" applyFont="1" applyFill="1" applyBorder="1" applyAlignment="1">
      <alignment horizontal="left" vertical="center" wrapText="1"/>
    </xf>
    <xf numFmtId="9" fontId="26" fillId="5" borderId="58" xfId="1" applyFont="1" applyFill="1" applyBorder="1" applyAlignment="1">
      <alignment horizontal="left" vertical="center" wrapText="1"/>
    </xf>
    <xf numFmtId="9" fontId="26" fillId="5" borderId="59" xfId="1" applyFont="1" applyFill="1" applyBorder="1" applyAlignment="1">
      <alignment horizontal="left" vertical="center" wrapText="1"/>
    </xf>
    <xf numFmtId="9" fontId="21" fillId="5" borderId="23" xfId="1" applyFont="1" applyFill="1" applyBorder="1" applyAlignment="1">
      <alignment horizontal="center" vertical="center" wrapText="1"/>
    </xf>
    <xf numFmtId="9" fontId="21" fillId="5" borderId="21" xfId="1" applyFont="1" applyFill="1" applyBorder="1" applyAlignment="1">
      <alignment horizontal="center" vertical="center" wrapText="1"/>
    </xf>
    <xf numFmtId="165" fontId="7" fillId="11" borderId="13" xfId="0" applyNumberFormat="1" applyFont="1" applyFill="1" applyBorder="1" applyAlignment="1">
      <alignment horizontal="center" vertical="center" wrapText="1"/>
    </xf>
    <xf numFmtId="165" fontId="7" fillId="11" borderId="14" xfId="0" applyNumberFormat="1" applyFont="1" applyFill="1" applyBorder="1" applyAlignment="1">
      <alignment horizontal="center" vertical="center" wrapText="1"/>
    </xf>
    <xf numFmtId="9" fontId="21" fillId="5" borderId="46" xfId="1" applyFont="1" applyFill="1" applyBorder="1" applyAlignment="1">
      <alignment horizontal="center" vertical="center" wrapText="1"/>
    </xf>
    <xf numFmtId="9" fontId="21" fillId="5" borderId="52" xfId="1" applyFont="1" applyFill="1" applyBorder="1" applyAlignment="1">
      <alignment horizontal="center" vertical="center" wrapText="1"/>
    </xf>
    <xf numFmtId="9" fontId="21" fillId="5" borderId="56" xfId="1" applyFont="1" applyFill="1" applyBorder="1" applyAlignment="1">
      <alignment horizontal="center" vertical="center" wrapText="1"/>
    </xf>
    <xf numFmtId="9" fontId="21" fillId="5" borderId="36" xfId="1" applyFont="1" applyFill="1" applyBorder="1" applyAlignment="1">
      <alignment horizontal="center" vertical="center" wrapText="1"/>
    </xf>
    <xf numFmtId="0" fontId="19" fillId="5" borderId="33" xfId="0" applyFont="1" applyFill="1" applyBorder="1" applyAlignment="1">
      <alignment horizontal="left" vertical="center" wrapText="1"/>
    </xf>
    <xf numFmtId="0" fontId="19" fillId="5" borderId="9" xfId="0" applyFont="1" applyFill="1" applyBorder="1" applyAlignment="1">
      <alignment horizontal="left" vertical="center" wrapText="1"/>
    </xf>
    <xf numFmtId="0" fontId="19" fillId="5" borderId="31" xfId="0" applyFont="1" applyFill="1" applyBorder="1" applyAlignment="1">
      <alignment horizontal="left" vertical="center" wrapText="1"/>
    </xf>
    <xf numFmtId="0" fontId="19" fillId="5" borderId="34" xfId="0" applyFont="1" applyFill="1" applyBorder="1" applyAlignment="1">
      <alignment horizontal="left" vertical="center" wrapText="1"/>
    </xf>
    <xf numFmtId="0" fontId="19" fillId="5" borderId="10" xfId="0" applyFont="1" applyFill="1" applyBorder="1" applyAlignment="1">
      <alignment horizontal="left" vertical="center" wrapText="1"/>
    </xf>
    <xf numFmtId="0" fontId="19" fillId="5" borderId="32" xfId="0" applyFont="1" applyFill="1" applyBorder="1" applyAlignment="1">
      <alignment horizontal="left" vertical="center" wrapText="1"/>
    </xf>
    <xf numFmtId="9" fontId="26" fillId="5" borderId="24" xfId="1" applyFont="1" applyFill="1" applyBorder="1" applyAlignment="1">
      <alignment horizontal="left" vertical="center" wrapText="1"/>
    </xf>
    <xf numFmtId="9" fontId="26" fillId="5" borderId="20" xfId="1" applyFont="1" applyFill="1" applyBorder="1" applyAlignment="1">
      <alignment horizontal="left" vertical="center" wrapText="1"/>
    </xf>
    <xf numFmtId="9" fontId="26" fillId="5" borderId="22" xfId="1" applyFont="1" applyFill="1" applyBorder="1" applyAlignment="1">
      <alignment horizontal="left" vertical="center" wrapText="1"/>
    </xf>
    <xf numFmtId="9" fontId="21" fillId="5" borderId="54" xfId="1" applyFont="1" applyFill="1" applyBorder="1" applyAlignment="1">
      <alignment horizontal="left" vertical="center" wrapText="1"/>
    </xf>
    <xf numFmtId="9" fontId="21" fillId="5" borderId="9" xfId="1" applyFont="1" applyFill="1" applyBorder="1" applyAlignment="1">
      <alignment horizontal="left" vertical="center" wrapText="1"/>
    </xf>
    <xf numFmtId="9" fontId="21" fillId="5" borderId="55" xfId="1" applyFont="1" applyFill="1" applyBorder="1" applyAlignment="1">
      <alignment horizontal="left" vertical="center" wrapText="1"/>
    </xf>
    <xf numFmtId="9" fontId="21" fillId="5" borderId="24" xfId="1" applyFont="1" applyFill="1" applyBorder="1" applyAlignment="1">
      <alignment horizontal="left" vertical="center" wrapText="1"/>
    </xf>
    <xf numFmtId="9" fontId="21" fillId="5" borderId="20" xfId="1" applyFont="1" applyFill="1" applyBorder="1" applyAlignment="1">
      <alignment horizontal="left" vertical="center" wrapText="1"/>
    </xf>
    <xf numFmtId="9" fontId="21" fillId="5" borderId="22" xfId="1" applyFont="1" applyFill="1" applyBorder="1" applyAlignment="1">
      <alignment horizontal="left" vertical="center" wrapText="1"/>
    </xf>
    <xf numFmtId="9" fontId="21" fillId="5" borderId="64" xfId="1" applyFont="1" applyFill="1" applyBorder="1" applyAlignment="1">
      <alignment horizontal="left" vertical="center" wrapText="1"/>
    </xf>
    <xf numFmtId="0" fontId="21" fillId="4" borderId="65" xfId="0" applyFont="1" applyFill="1" applyBorder="1" applyAlignment="1">
      <alignment horizontal="left" wrapText="1"/>
    </xf>
    <xf numFmtId="0" fontId="21" fillId="4" borderId="61" xfId="0" applyFont="1" applyFill="1" applyBorder="1" applyAlignment="1">
      <alignment horizontal="left"/>
    </xf>
    <xf numFmtId="0" fontId="21" fillId="4" borderId="66" xfId="0" applyFont="1" applyFill="1" applyBorder="1" applyAlignment="1">
      <alignment horizontal="left"/>
    </xf>
    <xf numFmtId="0" fontId="21" fillId="4" borderId="67" xfId="0" applyFont="1" applyFill="1" applyBorder="1" applyAlignment="1">
      <alignment horizontal="left"/>
    </xf>
    <xf numFmtId="0" fontId="21" fillId="4" borderId="58" xfId="0" applyFont="1" applyFill="1" applyBorder="1" applyAlignment="1">
      <alignment horizontal="left"/>
    </xf>
    <xf numFmtId="0" fontId="21" fillId="4" borderId="68" xfId="0" applyFont="1" applyFill="1" applyBorder="1" applyAlignment="1">
      <alignment horizontal="left"/>
    </xf>
    <xf numFmtId="9" fontId="21" fillId="5" borderId="65" xfId="1" applyFont="1" applyFill="1" applyBorder="1" applyAlignment="1">
      <alignment horizontal="left" vertical="center" wrapText="1"/>
    </xf>
    <xf numFmtId="9" fontId="21" fillId="5" borderId="61" xfId="1" applyFont="1" applyFill="1" applyBorder="1" applyAlignment="1">
      <alignment horizontal="left" vertical="center" wrapText="1"/>
    </xf>
    <xf numFmtId="9" fontId="21" fillId="5" borderId="66" xfId="1" applyFont="1" applyFill="1" applyBorder="1" applyAlignment="1">
      <alignment horizontal="left" vertical="center" wrapText="1"/>
    </xf>
    <xf numFmtId="9" fontId="21" fillId="5" borderId="67" xfId="1" applyFont="1" applyFill="1" applyBorder="1" applyAlignment="1">
      <alignment horizontal="left" vertical="center" wrapText="1"/>
    </xf>
    <xf numFmtId="9" fontId="21" fillId="5" borderId="68" xfId="1" applyFont="1" applyFill="1" applyBorder="1" applyAlignment="1">
      <alignment horizontal="left" vertical="center" wrapText="1"/>
    </xf>
    <xf numFmtId="9" fontId="21" fillId="5" borderId="60" xfId="1" applyFont="1" applyFill="1" applyBorder="1" applyAlignment="1">
      <alignment horizontal="left" vertical="center" wrapText="1"/>
    </xf>
    <xf numFmtId="9" fontId="21" fillId="5" borderId="62" xfId="1" applyFont="1" applyFill="1" applyBorder="1" applyAlignment="1">
      <alignment horizontal="left" vertical="center" wrapText="1"/>
    </xf>
    <xf numFmtId="9" fontId="21" fillId="5" borderId="36" xfId="1" applyFont="1" applyFill="1" applyBorder="1" applyAlignment="1">
      <alignment horizontal="left" vertical="center" wrapText="1"/>
    </xf>
    <xf numFmtId="9" fontId="21" fillId="5" borderId="16" xfId="1" applyFont="1" applyFill="1" applyBorder="1" applyAlignment="1">
      <alignment horizontal="left" vertical="center" wrapText="1"/>
    </xf>
    <xf numFmtId="9" fontId="21" fillId="5" borderId="37" xfId="1" applyFont="1" applyFill="1" applyBorder="1" applyAlignment="1">
      <alignment horizontal="left" vertical="center" wrapText="1"/>
    </xf>
    <xf numFmtId="9" fontId="21" fillId="5" borderId="46" xfId="1" applyNumberFormat="1" applyFont="1" applyFill="1" applyBorder="1" applyAlignment="1">
      <alignment horizontal="center" vertical="center" wrapText="1"/>
    </xf>
    <xf numFmtId="9" fontId="21" fillId="5" borderId="52" xfId="1" applyNumberFormat="1" applyFont="1" applyFill="1" applyBorder="1" applyAlignment="1">
      <alignment horizontal="center" vertical="center" wrapText="1"/>
    </xf>
    <xf numFmtId="9" fontId="26" fillId="5" borderId="46" xfId="1" applyFont="1" applyFill="1" applyBorder="1" applyAlignment="1">
      <alignment horizontal="center" vertical="center" wrapText="1"/>
    </xf>
    <xf numFmtId="9" fontId="26" fillId="5" borderId="52" xfId="1" applyFont="1" applyFill="1" applyBorder="1" applyAlignment="1">
      <alignment horizontal="center" vertical="center" wrapText="1"/>
    </xf>
    <xf numFmtId="9" fontId="21" fillId="5" borderId="63" xfId="1" applyFont="1" applyFill="1" applyBorder="1" applyAlignment="1">
      <alignment horizontal="center" vertical="center" wrapText="1"/>
    </xf>
    <xf numFmtId="0" fontId="21" fillId="5" borderId="23" xfId="0" applyFont="1" applyFill="1" applyBorder="1" applyAlignment="1">
      <alignment horizontal="right" vertical="center" wrapText="1"/>
    </xf>
    <xf numFmtId="0" fontId="21" fillId="5" borderId="19" xfId="0" applyFont="1" applyFill="1" applyBorder="1" applyAlignment="1">
      <alignment horizontal="right" vertical="center" wrapText="1"/>
    </xf>
    <xf numFmtId="0" fontId="21" fillId="5" borderId="21" xfId="0" applyFont="1" applyFill="1" applyBorder="1" applyAlignment="1">
      <alignment horizontal="right" vertical="center" wrapText="1"/>
    </xf>
    <xf numFmtId="0" fontId="21" fillId="4" borderId="16" xfId="0" applyFont="1" applyFill="1" applyBorder="1" applyAlignment="1">
      <alignment horizontal="center"/>
    </xf>
    <xf numFmtId="167" fontId="21" fillId="5" borderId="35" xfId="0" applyNumberFormat="1" applyFont="1" applyFill="1" applyBorder="1" applyAlignment="1">
      <alignment horizontal="center" vertical="center" wrapText="1"/>
    </xf>
    <xf numFmtId="167" fontId="21" fillId="5" borderId="32" xfId="0" applyNumberFormat="1" applyFont="1" applyFill="1" applyBorder="1" applyAlignment="1">
      <alignment horizontal="center" vertical="center" wrapText="1"/>
    </xf>
    <xf numFmtId="0" fontId="21" fillId="5" borderId="27" xfId="0" applyFont="1" applyFill="1" applyBorder="1" applyAlignment="1">
      <alignment horizontal="center" vertical="center" wrapText="1"/>
    </xf>
    <xf numFmtId="0" fontId="21" fillId="5" borderId="26" xfId="0" applyFont="1" applyFill="1" applyBorder="1" applyAlignment="1">
      <alignment horizontal="center" vertical="center" wrapText="1"/>
    </xf>
    <xf numFmtId="14" fontId="21" fillId="5" borderId="27" xfId="0" applyNumberFormat="1" applyFont="1" applyFill="1" applyBorder="1" applyAlignment="1">
      <alignment horizontal="center" vertical="center" wrapText="1"/>
    </xf>
    <xf numFmtId="14" fontId="21" fillId="5" borderId="26" xfId="0" applyNumberFormat="1" applyFont="1" applyFill="1" applyBorder="1" applyAlignment="1">
      <alignment horizontal="center" vertical="center" wrapText="1"/>
    </xf>
    <xf numFmtId="44" fontId="21" fillId="5" borderId="27" xfId="0" applyNumberFormat="1" applyFont="1" applyFill="1" applyBorder="1" applyAlignment="1">
      <alignment horizontal="center" vertical="center" wrapText="1"/>
    </xf>
    <xf numFmtId="44" fontId="21" fillId="5" borderId="26" xfId="0" applyNumberFormat="1" applyFont="1" applyFill="1" applyBorder="1" applyAlignment="1">
      <alignment horizontal="center" vertical="center" wrapText="1"/>
    </xf>
    <xf numFmtId="9" fontId="21" fillId="5" borderId="25" xfId="0" applyNumberFormat="1" applyFont="1" applyFill="1" applyBorder="1" applyAlignment="1">
      <alignment horizontal="center" vertical="center" wrapText="1"/>
    </xf>
    <xf numFmtId="9" fontId="21" fillId="5" borderId="37" xfId="0" applyNumberFormat="1" applyFont="1" applyFill="1" applyBorder="1" applyAlignment="1">
      <alignment horizontal="center" vertical="center" wrapText="1"/>
    </xf>
    <xf numFmtId="0" fontId="17" fillId="11" borderId="8" xfId="0" applyFont="1" applyFill="1" applyBorder="1" applyAlignment="1">
      <alignment horizontal="left" vertical="center" wrapText="1"/>
    </xf>
    <xf numFmtId="165" fontId="7" fillId="11" borderId="18" xfId="0" applyNumberFormat="1" applyFont="1" applyFill="1" applyBorder="1" applyAlignment="1">
      <alignment horizontal="center" vertical="center" wrapText="1"/>
    </xf>
    <xf numFmtId="165" fontId="7" fillId="11" borderId="18" xfId="0" applyNumberFormat="1" applyFont="1" applyFill="1" applyBorder="1" applyAlignment="1">
      <alignment horizontal="left" vertical="center" wrapText="1"/>
    </xf>
    <xf numFmtId="44" fontId="21" fillId="10" borderId="12" xfId="0" applyNumberFormat="1" applyFont="1" applyFill="1" applyBorder="1" applyAlignment="1">
      <alignment horizontal="center" vertical="center"/>
    </xf>
    <xf numFmtId="44" fontId="21" fillId="10" borderId="16" xfId="0" applyNumberFormat="1" applyFont="1" applyFill="1" applyBorder="1" applyAlignment="1">
      <alignment horizontal="center" vertical="center"/>
    </xf>
    <xf numFmtId="14" fontId="21" fillId="2" borderId="27" xfId="0" applyNumberFormat="1" applyFont="1" applyFill="1" applyBorder="1" applyAlignment="1">
      <alignment horizontal="center" vertical="center" wrapText="1"/>
    </xf>
    <xf numFmtId="14" fontId="21" fillId="2" borderId="26" xfId="0" applyNumberFormat="1" applyFont="1" applyFill="1" applyBorder="1" applyAlignment="1">
      <alignment horizontal="center" vertical="center" wrapText="1"/>
    </xf>
    <xf numFmtId="44" fontId="21" fillId="2" borderId="27" xfId="0" applyNumberFormat="1" applyFont="1" applyFill="1" applyBorder="1" applyAlignment="1">
      <alignment horizontal="center" vertical="center" wrapText="1"/>
    </xf>
    <xf numFmtId="44" fontId="21" fillId="2" borderId="26" xfId="0" applyNumberFormat="1" applyFont="1" applyFill="1" applyBorder="1" applyAlignment="1">
      <alignment horizontal="center" vertical="center" wrapText="1"/>
    </xf>
    <xf numFmtId="165" fontId="7" fillId="6" borderId="18" xfId="0" applyNumberFormat="1" applyFont="1" applyFill="1" applyBorder="1" applyAlignment="1">
      <alignment horizontal="center" vertical="center" wrapText="1"/>
    </xf>
    <xf numFmtId="0" fontId="21" fillId="2" borderId="27" xfId="0" applyFont="1" applyFill="1" applyBorder="1" applyAlignment="1">
      <alignment horizontal="center" vertical="center" wrapText="1"/>
    </xf>
    <xf numFmtId="0" fontId="21" fillId="2" borderId="26" xfId="0" applyFont="1" applyFill="1" applyBorder="1" applyAlignment="1">
      <alignment horizontal="center" vertical="center" wrapText="1"/>
    </xf>
    <xf numFmtId="49" fontId="21" fillId="2" borderId="27" xfId="0" applyNumberFormat="1" applyFont="1" applyFill="1" applyBorder="1" applyAlignment="1">
      <alignment horizontal="center" vertical="center" wrapText="1"/>
    </xf>
    <xf numFmtId="49" fontId="21" fillId="2" borderId="26" xfId="0" applyNumberFormat="1" applyFont="1" applyFill="1" applyBorder="1" applyAlignment="1">
      <alignment horizontal="center" vertical="center" wrapText="1"/>
    </xf>
    <xf numFmtId="44" fontId="26" fillId="2" borderId="27" xfId="0" applyNumberFormat="1" applyFont="1" applyFill="1" applyBorder="1" applyAlignment="1">
      <alignment horizontal="center" vertical="center" wrapText="1"/>
    </xf>
    <xf numFmtId="44" fontId="26" fillId="2" borderId="26" xfId="0" applyNumberFormat="1" applyFont="1" applyFill="1" applyBorder="1" applyAlignment="1">
      <alignment horizontal="center" vertical="center" wrapText="1"/>
    </xf>
    <xf numFmtId="9" fontId="21" fillId="2" borderId="56" xfId="1" applyFont="1" applyFill="1" applyBorder="1" applyAlignment="1">
      <alignment horizontal="left" vertical="center" wrapText="1"/>
    </xf>
    <xf numFmtId="9" fontId="21" fillId="2" borderId="38" xfId="1" applyFont="1" applyFill="1" applyBorder="1" applyAlignment="1">
      <alignment horizontal="left" vertical="center" wrapText="1"/>
    </xf>
    <xf numFmtId="9" fontId="21" fillId="2" borderId="25" xfId="1" applyFont="1" applyFill="1" applyBorder="1" applyAlignment="1">
      <alignment horizontal="left" vertical="center" wrapText="1"/>
    </xf>
    <xf numFmtId="9" fontId="21" fillId="2" borderId="24" xfId="1" applyFont="1" applyFill="1" applyBorder="1" applyAlignment="1">
      <alignment horizontal="left" vertical="center" wrapText="1"/>
    </xf>
    <xf numFmtId="9" fontId="21" fillId="2" borderId="20" xfId="1" applyFont="1" applyFill="1" applyBorder="1" applyAlignment="1">
      <alignment horizontal="left" vertical="center" wrapText="1"/>
    </xf>
    <xf numFmtId="9" fontId="21" fillId="2" borderId="22" xfId="1" applyFont="1" applyFill="1" applyBorder="1" applyAlignment="1">
      <alignment horizontal="left" vertical="center" wrapText="1"/>
    </xf>
    <xf numFmtId="167" fontId="21" fillId="2" borderId="35" xfId="0" applyNumberFormat="1" applyFont="1" applyFill="1" applyBorder="1" applyAlignment="1">
      <alignment horizontal="center" vertical="center" wrapText="1"/>
    </xf>
    <xf numFmtId="167" fontId="21" fillId="2" borderId="32" xfId="0" applyNumberFormat="1"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7" fillId="2" borderId="40" xfId="0" applyFont="1" applyFill="1" applyBorder="1" applyAlignment="1">
      <alignment horizontal="left" vertical="center" wrapText="1"/>
    </xf>
    <xf numFmtId="0" fontId="23" fillId="5" borderId="23" xfId="0" applyFont="1" applyFill="1" applyBorder="1" applyAlignment="1">
      <alignment horizontal="right" vertical="center" wrapText="1"/>
    </xf>
    <xf numFmtId="0" fontId="23" fillId="5" borderId="19" xfId="0" applyFont="1" applyFill="1" applyBorder="1" applyAlignment="1">
      <alignment horizontal="right" vertical="center" wrapText="1"/>
    </xf>
    <xf numFmtId="0" fontId="23" fillId="5" borderId="21" xfId="0" applyFont="1" applyFill="1" applyBorder="1" applyAlignment="1">
      <alignment horizontal="right" vertical="center" wrapText="1"/>
    </xf>
    <xf numFmtId="9" fontId="12" fillId="5" borderId="25" xfId="0" applyNumberFormat="1" applyFont="1" applyFill="1" applyBorder="1" applyAlignment="1">
      <alignment horizontal="center" vertical="center" wrapText="1"/>
    </xf>
    <xf numFmtId="9" fontId="12" fillId="5" borderId="37" xfId="0" applyNumberFormat="1" applyFont="1" applyFill="1" applyBorder="1" applyAlignment="1">
      <alignment horizontal="center" vertical="center" wrapText="1"/>
    </xf>
    <xf numFmtId="9" fontId="12" fillId="5" borderId="22" xfId="0" applyNumberFormat="1" applyFont="1" applyFill="1" applyBorder="1" applyAlignment="1">
      <alignment horizontal="center" vertical="center" wrapText="1"/>
    </xf>
    <xf numFmtId="165" fontId="16" fillId="13" borderId="16" xfId="0" applyNumberFormat="1" applyFont="1" applyFill="1" applyBorder="1" applyAlignment="1">
      <alignment horizontal="center" vertical="center" wrapText="1"/>
    </xf>
    <xf numFmtId="0" fontId="16" fillId="13" borderId="16" xfId="0" applyFont="1" applyFill="1" applyBorder="1" applyAlignment="1">
      <alignment horizontal="center" vertical="center" wrapText="1"/>
    </xf>
    <xf numFmtId="9" fontId="11" fillId="5" borderId="16" xfId="0" applyNumberFormat="1" applyFont="1" applyFill="1" applyBorder="1" applyAlignment="1">
      <alignment horizontal="center" vertical="center" wrapText="1"/>
    </xf>
    <xf numFmtId="0" fontId="6" fillId="5" borderId="39" xfId="0" applyFont="1" applyFill="1" applyBorder="1" applyAlignment="1">
      <alignment horizontal="left" vertical="center" wrapText="1"/>
    </xf>
    <xf numFmtId="44" fontId="14" fillId="4" borderId="12" xfId="0" applyNumberFormat="1" applyFont="1" applyFill="1" applyBorder="1" applyAlignment="1">
      <alignment horizontal="center" vertical="center"/>
    </xf>
    <xf numFmtId="44" fontId="14" fillId="4" borderId="16" xfId="0" applyNumberFormat="1" applyFont="1" applyFill="1" applyBorder="1" applyAlignment="1">
      <alignment horizontal="center" vertical="center"/>
    </xf>
    <xf numFmtId="0" fontId="14" fillId="4" borderId="16" xfId="0" applyFont="1" applyFill="1" applyBorder="1" applyAlignment="1">
      <alignment horizontal="center"/>
    </xf>
    <xf numFmtId="167" fontId="12" fillId="5" borderId="35" xfId="0" applyNumberFormat="1" applyFont="1" applyFill="1" applyBorder="1" applyAlignment="1">
      <alignment horizontal="center" vertical="center" wrapText="1"/>
    </xf>
    <xf numFmtId="167" fontId="12" fillId="5" borderId="32" xfId="0" applyNumberFormat="1" applyFont="1" applyFill="1" applyBorder="1" applyAlignment="1">
      <alignment horizontal="center" vertical="center" wrapText="1"/>
    </xf>
    <xf numFmtId="0" fontId="12" fillId="5" borderId="27" xfId="0" applyFont="1" applyFill="1" applyBorder="1" applyAlignment="1">
      <alignment horizontal="center" vertical="center" wrapText="1"/>
    </xf>
    <xf numFmtId="0" fontId="12" fillId="5" borderId="26" xfId="0" applyFont="1" applyFill="1" applyBorder="1" applyAlignment="1">
      <alignment horizontal="center" vertical="center" wrapText="1"/>
    </xf>
    <xf numFmtId="14" fontId="12" fillId="5" borderId="27" xfId="0" applyNumberFormat="1" applyFont="1" applyFill="1" applyBorder="1" applyAlignment="1">
      <alignment horizontal="center" vertical="center" wrapText="1"/>
    </xf>
    <xf numFmtId="14" fontId="12" fillId="5" borderId="26" xfId="0" applyNumberFormat="1" applyFont="1" applyFill="1" applyBorder="1" applyAlignment="1">
      <alignment horizontal="center" vertical="center" wrapText="1"/>
    </xf>
    <xf numFmtId="44" fontId="12" fillId="5" borderId="27" xfId="0" applyNumberFormat="1" applyFont="1" applyFill="1" applyBorder="1" applyAlignment="1">
      <alignment horizontal="center" vertical="center" wrapText="1"/>
    </xf>
    <xf numFmtId="44" fontId="12" fillId="5" borderId="26" xfId="0" applyNumberFormat="1" applyFont="1" applyFill="1" applyBorder="1" applyAlignment="1">
      <alignment horizontal="center" vertical="center" wrapText="1"/>
    </xf>
    <xf numFmtId="9" fontId="19" fillId="5" borderId="36" xfId="1" applyFont="1" applyFill="1" applyBorder="1" applyAlignment="1">
      <alignment horizontal="left" vertical="center" wrapText="1"/>
    </xf>
    <xf numFmtId="9" fontId="19" fillId="5" borderId="16" xfId="1" applyFont="1" applyFill="1" applyBorder="1" applyAlignment="1">
      <alignment horizontal="left" vertical="center" wrapText="1"/>
    </xf>
    <xf numFmtId="9" fontId="19" fillId="5" borderId="37" xfId="1" applyFont="1" applyFill="1" applyBorder="1" applyAlignment="1">
      <alignment horizontal="left" vertical="center" wrapText="1"/>
    </xf>
    <xf numFmtId="9" fontId="19" fillId="5" borderId="24" xfId="1" applyFont="1" applyFill="1" applyBorder="1" applyAlignment="1">
      <alignment horizontal="left" vertical="center" wrapText="1"/>
    </xf>
    <xf numFmtId="9" fontId="19" fillId="5" borderId="20" xfId="1" applyFont="1" applyFill="1" applyBorder="1" applyAlignment="1">
      <alignment horizontal="left" vertical="center" wrapText="1"/>
    </xf>
    <xf numFmtId="9" fontId="19" fillId="5" borderId="22" xfId="1" applyFont="1" applyFill="1" applyBorder="1" applyAlignment="1">
      <alignment horizontal="left" vertical="center" wrapText="1"/>
    </xf>
    <xf numFmtId="0" fontId="6" fillId="13" borderId="38" xfId="0" applyFont="1" applyFill="1" applyBorder="1" applyAlignment="1">
      <alignment horizontal="center" vertical="center" wrapText="1"/>
    </xf>
    <xf numFmtId="0" fontId="4" fillId="4" borderId="38" xfId="0" applyFont="1" applyFill="1" applyBorder="1"/>
    <xf numFmtId="0" fontId="19" fillId="5" borderId="31" xfId="0" applyFont="1" applyFill="1" applyBorder="1" applyAlignment="1">
      <alignment horizontal="center" vertical="center" wrapText="1"/>
    </xf>
    <xf numFmtId="0" fontId="19" fillId="5" borderId="35" xfId="0" applyFont="1" applyFill="1" applyBorder="1" applyAlignment="1">
      <alignment horizontal="center" vertical="center" wrapText="1"/>
    </xf>
    <xf numFmtId="0" fontId="19" fillId="5" borderId="27" xfId="0" applyFont="1" applyFill="1" applyBorder="1" applyAlignment="1">
      <alignment horizontal="center" vertical="center" wrapText="1"/>
    </xf>
    <xf numFmtId="0" fontId="19" fillId="5" borderId="26" xfId="0" applyFont="1" applyFill="1" applyBorder="1" applyAlignment="1">
      <alignment horizontal="center" vertical="center" wrapText="1"/>
    </xf>
    <xf numFmtId="0" fontId="19" fillId="12" borderId="13" xfId="0" applyFont="1" applyFill="1" applyBorder="1" applyAlignment="1">
      <alignment horizontal="center" vertical="center" wrapText="1"/>
    </xf>
    <xf numFmtId="0" fontId="19" fillId="12" borderId="8" xfId="0" applyFont="1" applyFill="1" applyBorder="1" applyAlignment="1">
      <alignment horizontal="center" vertical="center" wrapText="1"/>
    </xf>
    <xf numFmtId="0" fontId="17" fillId="9" borderId="13" xfId="0" applyFont="1" applyFill="1" applyBorder="1" applyAlignment="1">
      <alignment horizontal="center" vertical="center" wrapText="1"/>
    </xf>
    <xf numFmtId="0" fontId="17" fillId="9" borderId="8" xfId="0" applyFont="1" applyFill="1" applyBorder="1" applyAlignment="1">
      <alignment horizontal="center" vertical="center" wrapText="1"/>
    </xf>
    <xf numFmtId="0" fontId="17" fillId="9" borderId="14" xfId="0" applyFont="1" applyFill="1" applyBorder="1" applyAlignment="1">
      <alignment horizontal="center" vertical="center" wrapText="1"/>
    </xf>
    <xf numFmtId="0" fontId="17" fillId="2" borderId="13" xfId="0" applyFont="1" applyFill="1" applyBorder="1" applyAlignment="1">
      <alignment horizontal="center" vertical="center" wrapText="1"/>
    </xf>
    <xf numFmtId="0" fontId="17" fillId="2" borderId="8" xfId="0" applyFont="1" applyFill="1" applyBorder="1" applyAlignment="1">
      <alignment horizontal="center" vertical="center" wrapText="1"/>
    </xf>
    <xf numFmtId="0" fontId="17" fillId="2" borderId="14" xfId="0" applyFont="1" applyFill="1" applyBorder="1" applyAlignment="1">
      <alignment horizontal="center" vertical="center" wrapText="1"/>
    </xf>
    <xf numFmtId="44" fontId="4" fillId="0" borderId="12" xfId="0" applyNumberFormat="1" applyFont="1" applyFill="1" applyBorder="1" applyAlignment="1">
      <alignment horizontal="center" vertical="center"/>
    </xf>
    <xf numFmtId="44" fontId="4" fillId="0" borderId="16" xfId="0" applyNumberFormat="1" applyFont="1" applyFill="1" applyBorder="1" applyAlignment="1">
      <alignment horizontal="center" vertical="center"/>
    </xf>
    <xf numFmtId="44" fontId="12" fillId="0" borderId="27" xfId="0" applyNumberFormat="1" applyFont="1" applyFill="1" applyBorder="1" applyAlignment="1">
      <alignment horizontal="center" vertical="center" wrapText="1"/>
    </xf>
    <xf numFmtId="44" fontId="12" fillId="0" borderId="26" xfId="0" applyNumberFormat="1" applyFont="1" applyFill="1" applyBorder="1" applyAlignment="1">
      <alignment horizontal="center" vertical="center" wrapText="1"/>
    </xf>
    <xf numFmtId="14" fontId="12" fillId="0" borderId="27" xfId="0" applyNumberFormat="1" applyFont="1" applyFill="1" applyBorder="1" applyAlignment="1">
      <alignment horizontal="center" vertical="center" wrapText="1"/>
    </xf>
    <xf numFmtId="14" fontId="12" fillId="0" borderId="26" xfId="0" applyNumberFormat="1" applyFont="1" applyFill="1" applyBorder="1" applyAlignment="1">
      <alignment horizontal="center" vertical="center" wrapText="1"/>
    </xf>
    <xf numFmtId="14" fontId="12" fillId="0" borderId="27" xfId="0" applyNumberFormat="1" applyFont="1" applyFill="1" applyBorder="1" applyAlignment="1" applyProtection="1">
      <alignment horizontal="center" vertical="center"/>
      <protection locked="0"/>
    </xf>
    <xf numFmtId="14" fontId="12" fillId="0" borderId="26" xfId="0" applyNumberFormat="1" applyFont="1" applyFill="1" applyBorder="1" applyAlignment="1" applyProtection="1">
      <alignment horizontal="center" vertical="center"/>
      <protection locked="0"/>
    </xf>
    <xf numFmtId="0" fontId="12" fillId="0" borderId="27" xfId="0" applyFont="1" applyFill="1" applyBorder="1" applyAlignment="1">
      <alignment horizontal="center" vertical="center" wrapText="1"/>
    </xf>
    <xf numFmtId="0" fontId="12" fillId="0" borderId="26" xfId="0" applyFont="1" applyFill="1" applyBorder="1" applyAlignment="1">
      <alignment horizontal="center" vertical="center" wrapText="1"/>
    </xf>
    <xf numFmtId="167" fontId="12" fillId="0" borderId="35" xfId="0" applyNumberFormat="1" applyFont="1" applyFill="1" applyBorder="1" applyAlignment="1">
      <alignment horizontal="center" vertical="center" wrapText="1"/>
    </xf>
    <xf numFmtId="167" fontId="12" fillId="0" borderId="32" xfId="0" applyNumberFormat="1" applyFont="1" applyFill="1" applyBorder="1" applyAlignment="1">
      <alignment horizontal="center" vertical="center" wrapText="1"/>
    </xf>
    <xf numFmtId="0" fontId="6" fillId="13" borderId="16" xfId="0" applyFont="1" applyFill="1" applyBorder="1" applyAlignment="1">
      <alignment horizontal="center" vertical="center" wrapText="1"/>
    </xf>
    <xf numFmtId="0" fontId="4" fillId="4" borderId="16" xfId="0" applyFont="1" applyFill="1" applyBorder="1"/>
    <xf numFmtId="0" fontId="8" fillId="5" borderId="5" xfId="0" applyFont="1" applyFill="1" applyBorder="1" applyAlignment="1">
      <alignment horizontal="center" vertical="center" wrapText="1"/>
    </xf>
    <xf numFmtId="0" fontId="4" fillId="4" borderId="6" xfId="0" applyFont="1" applyFill="1" applyBorder="1"/>
    <xf numFmtId="0" fontId="4" fillId="4" borderId="7" xfId="0" applyFont="1" applyFill="1" applyBorder="1"/>
    <xf numFmtId="0" fontId="8" fillId="13" borderId="20" xfId="0" applyFont="1" applyFill="1" applyBorder="1" applyAlignment="1">
      <alignment horizontal="center" vertical="center" wrapText="1"/>
    </xf>
    <xf numFmtId="0" fontId="4" fillId="4" borderId="20" xfId="0" applyFont="1" applyFill="1" applyBorder="1"/>
    <xf numFmtId="0" fontId="7" fillId="11" borderId="8" xfId="0" applyFont="1" applyFill="1" applyBorder="1" applyAlignment="1">
      <alignment horizontal="left" vertical="center" wrapText="1"/>
    </xf>
    <xf numFmtId="0" fontId="3" fillId="13" borderId="16" xfId="0" applyFont="1" applyFill="1" applyBorder="1" applyAlignment="1">
      <alignment horizontal="center" vertical="center" wrapText="1"/>
    </xf>
    <xf numFmtId="14" fontId="12" fillId="0" borderId="33" xfId="0" applyNumberFormat="1" applyFont="1" applyFill="1" applyBorder="1" applyAlignment="1" applyProtection="1">
      <alignment horizontal="center" vertical="center"/>
      <protection locked="0"/>
    </xf>
    <xf numFmtId="14" fontId="12" fillId="0" borderId="34" xfId="0" applyNumberFormat="1" applyFont="1" applyFill="1" applyBorder="1" applyAlignment="1" applyProtection="1">
      <alignment horizontal="center" vertical="center"/>
      <protection locked="0"/>
    </xf>
    <xf numFmtId="9" fontId="12" fillId="0" borderId="27" xfId="0" applyNumberFormat="1" applyFont="1" applyFill="1" applyBorder="1" applyAlignment="1" applyProtection="1">
      <alignment horizontal="center" vertical="center" wrapText="1"/>
      <protection locked="0"/>
    </xf>
    <xf numFmtId="9" fontId="12" fillId="0" borderId="26" xfId="0" applyNumberFormat="1" applyFont="1" applyFill="1" applyBorder="1" applyAlignment="1" applyProtection="1">
      <alignment horizontal="center" vertical="center" wrapText="1"/>
      <protection locked="0"/>
    </xf>
    <xf numFmtId="0" fontId="5" fillId="3" borderId="4"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16" xfId="0" applyFont="1" applyFill="1" applyBorder="1" applyAlignment="1">
      <alignment horizontal="center" vertical="center"/>
    </xf>
    <xf numFmtId="0" fontId="19" fillId="3" borderId="17" xfId="0" applyFont="1" applyFill="1" applyBorder="1" applyAlignment="1">
      <alignment horizontal="center" vertical="center" wrapText="1"/>
    </xf>
    <xf numFmtId="0" fontId="18" fillId="3" borderId="17" xfId="0" applyFont="1" applyFill="1" applyBorder="1" applyAlignment="1">
      <alignment horizontal="center" vertical="center" wrapText="1"/>
    </xf>
    <xf numFmtId="9" fontId="21" fillId="2" borderId="54" xfId="1" applyFont="1" applyFill="1" applyBorder="1" applyAlignment="1">
      <alignment horizontal="left" vertical="center" wrapText="1"/>
    </xf>
    <xf numFmtId="9" fontId="21" fillId="2" borderId="9" xfId="1" applyFont="1" applyFill="1" applyBorder="1" applyAlignment="1">
      <alignment horizontal="left" vertical="center" wrapText="1"/>
    </xf>
    <xf numFmtId="9" fontId="21" fillId="2" borderId="55" xfId="1" applyFont="1" applyFill="1" applyBorder="1" applyAlignment="1">
      <alignment horizontal="left" vertical="center" wrapText="1"/>
    </xf>
    <xf numFmtId="0" fontId="17" fillId="3" borderId="17" xfId="0" applyFont="1" applyFill="1" applyBorder="1" applyAlignment="1">
      <alignment horizontal="center" vertical="center" wrapText="1"/>
    </xf>
    <xf numFmtId="0" fontId="17" fillId="3" borderId="17" xfId="0" applyFont="1" applyFill="1" applyBorder="1" applyAlignment="1">
      <alignment horizontal="left" vertical="center" wrapText="1"/>
    </xf>
    <xf numFmtId="165" fontId="7" fillId="6" borderId="18" xfId="0" applyNumberFormat="1" applyFont="1" applyFill="1" applyBorder="1" applyAlignment="1">
      <alignment horizontal="left" vertical="center" wrapText="1"/>
    </xf>
    <xf numFmtId="0" fontId="17" fillId="6" borderId="8" xfId="0" applyFont="1" applyFill="1" applyBorder="1" applyAlignment="1">
      <alignment horizontal="left" vertical="center" wrapText="1"/>
    </xf>
    <xf numFmtId="0" fontId="19" fillId="2" borderId="27" xfId="0" applyFont="1" applyFill="1" applyBorder="1" applyAlignment="1">
      <alignment horizontal="center" vertical="center" wrapText="1"/>
    </xf>
    <xf numFmtId="0" fontId="19" fillId="2" borderId="26" xfId="0" applyFont="1" applyFill="1" applyBorder="1" applyAlignment="1">
      <alignment horizontal="center" vertical="center" wrapText="1"/>
    </xf>
    <xf numFmtId="0" fontId="7" fillId="2" borderId="5" xfId="0" applyFont="1" applyFill="1" applyBorder="1" applyAlignment="1">
      <alignment horizontal="left" vertical="center" wrapText="1"/>
    </xf>
    <xf numFmtId="0" fontId="17" fillId="0" borderId="6" xfId="0" applyFont="1" applyBorder="1"/>
    <xf numFmtId="0" fontId="17" fillId="0" borderId="7" xfId="0" applyFont="1" applyBorder="1"/>
    <xf numFmtId="9" fontId="12" fillId="0" borderId="43" xfId="1" applyFont="1" applyFill="1" applyBorder="1" applyAlignment="1">
      <alignment horizontal="center" vertical="center" wrapText="1"/>
    </xf>
    <xf numFmtId="9" fontId="12" fillId="0" borderId="44" xfId="1" applyFont="1" applyFill="1" applyBorder="1" applyAlignment="1">
      <alignment horizontal="center" vertical="center" wrapText="1"/>
    </xf>
    <xf numFmtId="165" fontId="7" fillId="6" borderId="13" xfId="0" applyNumberFormat="1" applyFont="1" applyFill="1" applyBorder="1" applyAlignment="1">
      <alignment horizontal="center" vertical="center" wrapText="1"/>
    </xf>
    <xf numFmtId="165" fontId="7" fillId="6" borderId="14" xfId="0" applyNumberFormat="1" applyFont="1" applyFill="1" applyBorder="1" applyAlignment="1">
      <alignment horizontal="center" vertical="center" wrapText="1"/>
    </xf>
    <xf numFmtId="0" fontId="17" fillId="0" borderId="17" xfId="0" applyFont="1" applyBorder="1" applyAlignment="1">
      <alignment horizontal="left"/>
    </xf>
    <xf numFmtId="0" fontId="17" fillId="0" borderId="17" xfId="0" applyFont="1" applyBorder="1" applyAlignment="1">
      <alignment horizontal="center"/>
    </xf>
    <xf numFmtId="9" fontId="12" fillId="4" borderId="25" xfId="0" applyNumberFormat="1" applyFont="1" applyFill="1" applyBorder="1" applyAlignment="1">
      <alignment horizontal="center" vertical="center" wrapText="1"/>
    </xf>
    <xf numFmtId="9" fontId="12" fillId="4" borderId="37" xfId="0" applyNumberFormat="1" applyFont="1" applyFill="1" applyBorder="1" applyAlignment="1">
      <alignment horizontal="center" vertical="center" wrapText="1"/>
    </xf>
    <xf numFmtId="9" fontId="12" fillId="4" borderId="22" xfId="0" applyNumberFormat="1" applyFont="1" applyFill="1" applyBorder="1" applyAlignment="1">
      <alignment horizontal="center" vertical="center" wrapText="1"/>
    </xf>
    <xf numFmtId="0" fontId="19" fillId="3" borderId="17" xfId="0" applyFont="1" applyFill="1" applyBorder="1" applyAlignment="1">
      <alignment horizontal="left" vertical="center" wrapText="1"/>
    </xf>
    <xf numFmtId="0" fontId="19" fillId="3" borderId="13" xfId="0" applyFont="1" applyFill="1" applyBorder="1" applyAlignment="1">
      <alignment horizontal="center" vertical="center" wrapText="1"/>
    </xf>
    <xf numFmtId="0" fontId="19" fillId="3" borderId="8" xfId="0" applyFont="1" applyFill="1" applyBorder="1" applyAlignment="1">
      <alignment horizontal="center" vertical="center" wrapText="1"/>
    </xf>
    <xf numFmtId="0" fontId="19" fillId="2" borderId="33"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31"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9" fillId="2" borderId="32" xfId="0" applyFont="1" applyFill="1" applyBorder="1" applyAlignment="1">
      <alignment horizontal="left" vertical="center" wrapText="1"/>
    </xf>
    <xf numFmtId="44" fontId="12" fillId="0" borderId="45" xfId="0" applyNumberFormat="1" applyFont="1" applyFill="1" applyBorder="1" applyAlignment="1">
      <alignment horizontal="center" vertical="center" wrapText="1"/>
    </xf>
    <xf numFmtId="9" fontId="21" fillId="5" borderId="22" xfId="0" applyNumberFormat="1" applyFont="1" applyFill="1" applyBorder="1" applyAlignment="1">
      <alignment horizontal="center" vertical="center" wrapText="1"/>
    </xf>
    <xf numFmtId="0" fontId="12" fillId="0" borderId="45" xfId="0" applyFont="1" applyFill="1" applyBorder="1" applyAlignment="1">
      <alignment horizontal="center" vertical="center" wrapText="1"/>
    </xf>
    <xf numFmtId="0" fontId="19" fillId="2" borderId="34" xfId="0" applyFont="1" applyFill="1" applyBorder="1" applyAlignment="1">
      <alignment horizontal="left" vertical="center" wrapText="1"/>
    </xf>
    <xf numFmtId="0" fontId="12" fillId="0" borderId="47" xfId="0" applyFont="1" applyFill="1" applyBorder="1" applyAlignment="1">
      <alignment horizontal="right" vertical="center" wrapText="1"/>
    </xf>
    <xf numFmtId="0" fontId="12" fillId="0" borderId="10" xfId="0" applyFont="1" applyFill="1" applyBorder="1" applyAlignment="1">
      <alignment horizontal="right" vertical="center" wrapText="1"/>
    </xf>
    <xf numFmtId="0" fontId="12" fillId="0" borderId="48" xfId="0" applyFont="1" applyFill="1" applyBorder="1" applyAlignment="1">
      <alignment horizontal="right" vertical="center" wrapText="1"/>
    </xf>
    <xf numFmtId="165" fontId="7" fillId="6" borderId="34" xfId="0" applyNumberFormat="1" applyFont="1" applyFill="1" applyBorder="1" applyAlignment="1">
      <alignment horizontal="center" vertical="center" wrapText="1"/>
    </xf>
    <xf numFmtId="165" fontId="7" fillId="6" borderId="32" xfId="0" applyNumberFormat="1" applyFont="1" applyFill="1" applyBorder="1" applyAlignment="1">
      <alignment horizontal="center" vertical="center" wrapText="1"/>
    </xf>
    <xf numFmtId="0" fontId="4" fillId="0" borderId="16" xfId="0" applyFont="1" applyFill="1" applyBorder="1" applyAlignment="1">
      <alignment horizontal="center"/>
    </xf>
    <xf numFmtId="9" fontId="12" fillId="0" borderId="46" xfId="1" applyFont="1" applyFill="1" applyBorder="1" applyAlignment="1">
      <alignment horizontal="center" vertical="center" wrapText="1"/>
    </xf>
    <xf numFmtId="9" fontId="12" fillId="0" borderId="49" xfId="1" applyFont="1" applyFill="1" applyBorder="1" applyAlignment="1">
      <alignment horizontal="center" vertical="center" wrapText="1"/>
    </xf>
    <xf numFmtId="0" fontId="19" fillId="2" borderId="23" xfId="0" applyFont="1" applyFill="1" applyBorder="1" applyAlignment="1">
      <alignment horizontal="right" vertical="center" wrapText="1"/>
    </xf>
    <xf numFmtId="0" fontId="19" fillId="2" borderId="19" xfId="0" applyFont="1" applyFill="1" applyBorder="1" applyAlignment="1">
      <alignment horizontal="right" vertical="center" wrapText="1"/>
    </xf>
    <xf numFmtId="0" fontId="19" fillId="2" borderId="21" xfId="0" applyFont="1" applyFill="1" applyBorder="1" applyAlignment="1">
      <alignment horizontal="right" vertical="center" wrapText="1"/>
    </xf>
    <xf numFmtId="44" fontId="21" fillId="7" borderId="12" xfId="0" applyNumberFormat="1" applyFont="1" applyFill="1" applyBorder="1" applyAlignment="1">
      <alignment horizontal="center" vertical="center"/>
    </xf>
    <xf numFmtId="44" fontId="21" fillId="7" borderId="16" xfId="0" applyNumberFormat="1" applyFont="1" applyFill="1" applyBorder="1" applyAlignment="1">
      <alignment horizontal="center" vertical="center"/>
    </xf>
    <xf numFmtId="0" fontId="21" fillId="0" borderId="16" xfId="0" applyFont="1" applyBorder="1" applyAlignment="1">
      <alignment horizontal="center"/>
    </xf>
    <xf numFmtId="9" fontId="23" fillId="5" borderId="25" xfId="0" applyNumberFormat="1" applyFont="1" applyFill="1" applyBorder="1" applyAlignment="1">
      <alignment horizontal="center" vertical="center" wrapText="1"/>
    </xf>
    <xf numFmtId="9" fontId="23" fillId="5" borderId="22" xfId="0" applyNumberFormat="1" applyFont="1" applyFill="1" applyBorder="1" applyAlignment="1">
      <alignment horizontal="center" vertical="center" wrapText="1"/>
    </xf>
    <xf numFmtId="167" fontId="23" fillId="5" borderId="35" xfId="0" applyNumberFormat="1" applyFont="1" applyFill="1" applyBorder="1" applyAlignment="1">
      <alignment horizontal="center" vertical="center" wrapText="1"/>
    </xf>
    <xf numFmtId="167" fontId="23" fillId="5" borderId="32" xfId="0" applyNumberFormat="1" applyFont="1" applyFill="1" applyBorder="1" applyAlignment="1">
      <alignment horizontal="center" vertical="center" wrapText="1"/>
    </xf>
    <xf numFmtId="0" fontId="23" fillId="5" borderId="27" xfId="0" applyFont="1" applyFill="1" applyBorder="1" applyAlignment="1">
      <alignment horizontal="center" vertical="center" wrapText="1"/>
    </xf>
    <xf numFmtId="0" fontId="23" fillId="5" borderId="26" xfId="0" applyFont="1" applyFill="1" applyBorder="1" applyAlignment="1">
      <alignment horizontal="center" vertical="center" wrapText="1"/>
    </xf>
    <xf numFmtId="14" fontId="23" fillId="5" borderId="27" xfId="0" applyNumberFormat="1" applyFont="1" applyFill="1" applyBorder="1" applyAlignment="1">
      <alignment horizontal="center" vertical="center" wrapText="1"/>
    </xf>
    <xf numFmtId="14" fontId="23" fillId="5" borderId="26" xfId="0" applyNumberFormat="1" applyFont="1" applyFill="1" applyBorder="1" applyAlignment="1">
      <alignment horizontal="center" vertical="center" wrapText="1"/>
    </xf>
    <xf numFmtId="44" fontId="23" fillId="5" borderId="27" xfId="0" applyNumberFormat="1" applyFont="1" applyFill="1" applyBorder="1" applyAlignment="1">
      <alignment horizontal="center" vertical="center" wrapText="1"/>
    </xf>
    <xf numFmtId="44" fontId="23" fillId="5" borderId="26" xfId="0" applyNumberFormat="1" applyFont="1" applyFill="1" applyBorder="1" applyAlignment="1">
      <alignment horizontal="center" vertical="center" wrapText="1"/>
    </xf>
    <xf numFmtId="44" fontId="14" fillId="10" borderId="12" xfId="0" applyNumberFormat="1" applyFont="1" applyFill="1" applyBorder="1" applyAlignment="1">
      <alignment horizontal="center" vertical="center"/>
    </xf>
    <xf numFmtId="44" fontId="14" fillId="10" borderId="16" xfId="0" applyNumberFormat="1" applyFont="1" applyFill="1" applyBorder="1" applyAlignment="1">
      <alignment horizontal="center" vertical="center"/>
    </xf>
    <xf numFmtId="44" fontId="23" fillId="5" borderId="45" xfId="0" applyNumberFormat="1" applyFont="1" applyFill="1" applyBorder="1" applyAlignment="1">
      <alignment horizontal="center" vertical="center" wrapText="1"/>
    </xf>
    <xf numFmtId="9" fontId="23" fillId="5" borderId="37" xfId="0" applyNumberFormat="1" applyFont="1" applyFill="1" applyBorder="1" applyAlignment="1">
      <alignment horizontal="center" vertical="center" wrapText="1"/>
    </xf>
    <xf numFmtId="9" fontId="21" fillId="2" borderId="60" xfId="1" applyFont="1" applyFill="1" applyBorder="1" applyAlignment="1">
      <alignment horizontal="left" vertical="center" wrapText="1"/>
    </xf>
    <xf numFmtId="9" fontId="21" fillId="2" borderId="61" xfId="1" applyFont="1" applyFill="1" applyBorder="1" applyAlignment="1">
      <alignment horizontal="left" vertical="center" wrapText="1"/>
    </xf>
    <xf numFmtId="9" fontId="21" fillId="2" borderId="62" xfId="1" applyFont="1" applyFill="1" applyBorder="1" applyAlignment="1">
      <alignment horizontal="left" vertical="center" wrapText="1"/>
    </xf>
    <xf numFmtId="9" fontId="21" fillId="2" borderId="57" xfId="1" applyFont="1" applyFill="1" applyBorder="1" applyAlignment="1">
      <alignment horizontal="left" vertical="center" wrapText="1"/>
    </xf>
    <xf numFmtId="9" fontId="21" fillId="2" borderId="58" xfId="1" applyFont="1" applyFill="1" applyBorder="1" applyAlignment="1">
      <alignment horizontal="left" vertical="center" wrapText="1"/>
    </xf>
    <xf numFmtId="9" fontId="21" fillId="2" borderId="59" xfId="1" applyFont="1" applyFill="1" applyBorder="1" applyAlignment="1">
      <alignment horizontal="left" vertical="center" wrapText="1"/>
    </xf>
    <xf numFmtId="167" fontId="21" fillId="2" borderId="50" xfId="0" applyNumberFormat="1" applyFont="1" applyFill="1" applyBorder="1" applyAlignment="1">
      <alignment horizontal="center" vertical="center" wrapText="1"/>
    </xf>
    <xf numFmtId="167" fontId="21" fillId="2" borderId="51" xfId="0" applyNumberFormat="1" applyFont="1" applyFill="1" applyBorder="1" applyAlignment="1">
      <alignment horizontal="center" vertical="center" wrapText="1"/>
    </xf>
    <xf numFmtId="0" fontId="19" fillId="12" borderId="14" xfId="0" applyFont="1" applyFill="1" applyBorder="1" applyAlignment="1">
      <alignment horizontal="center" vertical="center" wrapText="1"/>
    </xf>
    <xf numFmtId="167" fontId="21" fillId="5" borderId="50" xfId="0" applyNumberFormat="1" applyFont="1" applyFill="1" applyBorder="1" applyAlignment="1">
      <alignment horizontal="center" vertical="center" wrapText="1"/>
    </xf>
    <xf numFmtId="167" fontId="21" fillId="5" borderId="51" xfId="0" applyNumberFormat="1" applyFont="1" applyFill="1" applyBorder="1" applyAlignment="1">
      <alignment horizontal="center" vertical="center" wrapText="1"/>
    </xf>
    <xf numFmtId="49" fontId="21" fillId="5" borderId="27" xfId="0" applyNumberFormat="1" applyFont="1" applyFill="1" applyBorder="1" applyAlignment="1">
      <alignment horizontal="center" vertical="center" wrapText="1"/>
    </xf>
    <xf numFmtId="49" fontId="21" fillId="5" borderId="26" xfId="0" applyNumberFormat="1" applyFont="1" applyFill="1" applyBorder="1" applyAlignment="1">
      <alignment horizontal="center" vertical="center" wrapText="1"/>
    </xf>
    <xf numFmtId="0" fontId="21" fillId="2" borderId="23" xfId="0" applyFont="1" applyFill="1" applyBorder="1" applyAlignment="1">
      <alignment horizontal="right" vertical="center" wrapText="1"/>
    </xf>
    <xf numFmtId="0" fontId="21" fillId="2" borderId="19" xfId="0" applyFont="1" applyFill="1" applyBorder="1" applyAlignment="1">
      <alignment horizontal="right" vertical="center" wrapText="1"/>
    </xf>
    <xf numFmtId="0" fontId="21" fillId="2" borderId="21" xfId="0" applyFont="1" applyFill="1" applyBorder="1" applyAlignment="1">
      <alignment horizontal="right" vertical="center" wrapText="1"/>
    </xf>
    <xf numFmtId="44" fontId="21" fillId="4" borderId="12" xfId="0" applyNumberFormat="1" applyFont="1" applyFill="1" applyBorder="1" applyAlignment="1">
      <alignment horizontal="center" vertical="center"/>
    </xf>
    <xf numFmtId="44" fontId="21" fillId="4" borderId="16" xfId="0" applyNumberFormat="1" applyFont="1" applyFill="1" applyBorder="1" applyAlignment="1">
      <alignment horizontal="center" vertical="center"/>
    </xf>
    <xf numFmtId="9" fontId="21" fillId="2" borderId="46" xfId="1" applyFont="1" applyFill="1" applyBorder="1" applyAlignment="1">
      <alignment horizontal="center" vertical="center" wrapText="1"/>
    </xf>
    <xf numFmtId="9" fontId="21" fillId="2" borderId="52" xfId="1" applyFont="1" applyFill="1" applyBorder="1" applyAlignment="1">
      <alignment horizontal="center" vertical="center" wrapText="1"/>
    </xf>
    <xf numFmtId="9" fontId="26" fillId="2" borderId="46" xfId="1" applyFont="1" applyFill="1" applyBorder="1" applyAlignment="1">
      <alignment horizontal="center" vertical="center" wrapText="1"/>
    </xf>
    <xf numFmtId="9" fontId="26" fillId="2" borderId="52" xfId="1" applyFont="1" applyFill="1" applyBorder="1" applyAlignment="1">
      <alignment horizontal="center" vertical="center" wrapText="1"/>
    </xf>
    <xf numFmtId="9" fontId="21" fillId="2" borderId="23" xfId="1" applyFont="1" applyFill="1" applyBorder="1" applyAlignment="1">
      <alignment horizontal="center" vertical="center" wrapText="1"/>
    </xf>
    <xf numFmtId="9" fontId="21" fillId="2" borderId="21" xfId="1" applyFont="1" applyFill="1" applyBorder="1" applyAlignment="1">
      <alignment horizontal="center" vertical="center" wrapText="1"/>
    </xf>
  </cellXfs>
  <cellStyles count="4">
    <cellStyle name="Millares" xfId="2"/>
    <cellStyle name="Moneda 2" xfId="3"/>
    <cellStyle name="Normal" xfId="0" builtinId="0"/>
    <cellStyle name="Porcentaje" xfId="1"/>
  </cellStyles>
  <dxfs count="12">
    <dxf>
      <font>
        <color rgb="FF000000"/>
      </font>
      <fill>
        <patternFill patternType="solid">
          <fgColor rgb="FFF3F3F3"/>
          <bgColor rgb="FFF3F3F3"/>
        </patternFill>
      </fill>
      <border>
        <right style="thin">
          <color rgb="FFFFFFFF"/>
        </right>
      </border>
    </dxf>
    <dxf>
      <font>
        <color rgb="FF000000"/>
      </font>
      <fill>
        <patternFill patternType="solid">
          <fgColor rgb="FFF3F3F3"/>
          <bgColor rgb="FFF3F3F3"/>
        </patternFill>
      </fill>
      <border>
        <right style="thin">
          <color rgb="FFFFFFFF"/>
        </right>
      </border>
    </dxf>
    <dxf>
      <font>
        <color rgb="FF000000"/>
      </font>
      <fill>
        <patternFill patternType="solid">
          <fgColor rgb="FFF3F3F3"/>
          <bgColor rgb="FFF3F3F3"/>
        </patternFill>
      </fill>
      <border>
        <right style="thin">
          <color rgb="FFFFFFFF"/>
        </right>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000000"/>
      </font>
      <fill>
        <patternFill patternType="solid">
          <fgColor rgb="FFD9D9D9"/>
          <bgColor rgb="FFD9D9D9"/>
        </patternFill>
      </fill>
      <border>
        <top style="thin">
          <color rgb="FFFFFFFF"/>
        </top>
      </border>
    </dxf>
    <dxf>
      <font>
        <color rgb="FF000000"/>
      </font>
      <fill>
        <patternFill patternType="solid">
          <fgColor rgb="FFD9D9D9"/>
          <bgColor rgb="FFD9D9D9"/>
        </patternFill>
      </fill>
      <border>
        <top style="thin">
          <color rgb="FFFFFFFF"/>
        </top>
      </border>
    </dxf>
    <dxf>
      <font>
        <color rgb="FF000000"/>
      </font>
      <fill>
        <patternFill patternType="solid">
          <fgColor rgb="FFD9D9D9"/>
          <bgColor rgb="FFD9D9D9"/>
        </patternFill>
      </fill>
      <border>
        <top style="thin">
          <color rgb="FFFFFFFF"/>
        </top>
      </border>
    </dxf>
    <dxf>
      <font>
        <b/>
        <color rgb="FF000000"/>
      </font>
      <fill>
        <patternFill patternType="solid">
          <fgColor rgb="FFD9D9D9"/>
          <bgColor rgb="FFD9D9D9"/>
        </patternFill>
      </fill>
      <border>
        <top style="double">
          <color rgb="FF000000"/>
        </top>
      </border>
    </dxf>
    <dxf>
      <font>
        <color rgb="FFFFFFFF"/>
      </font>
      <fill>
        <patternFill patternType="solid">
          <fgColor rgb="FF666666"/>
          <bgColor rgb="FF666666"/>
        </patternFill>
      </fill>
      <border>
        <bottom style="thin">
          <color rgb="FFFFFFFF"/>
        </bottom>
      </border>
    </dxf>
    <dxf>
      <font>
        <color rgb="FF000000"/>
      </font>
      <fill>
        <patternFill patternType="solid">
          <fgColor rgb="FFFFFFFF"/>
          <bgColor rgb="FFFFFFFF"/>
        </patternFill>
      </fill>
    </dxf>
  </dxfs>
  <tableStyles count="1">
    <tableStyle name="Google Sheets Pivot Table Style" table="0" count="12">
      <tableStyleElement type="wholeTable" dxfId="11"/>
      <tableStyleElement type="headerRow" dxfId="10"/>
      <tableStyleElement type="totalRow" dxfId="9"/>
      <tableStyleElement type="firstSubtotalRow" dxfId="8"/>
      <tableStyleElement type="secondSubtotalRow" dxfId="7"/>
      <tableStyleElement type="thirdSubtotalRow" dxfId="6"/>
      <tableStyleElement type="firstColumnSubheading" dxfId="5"/>
      <tableStyleElement type="secondColumnSubheading" dxfId="4"/>
      <tableStyleElement type="thirdColumnSubheading" dxfId="3"/>
      <tableStyleElement type="firstRowSubheading" dxfId="2"/>
      <tableStyleElement type="secondRowSubheading" dxfId="1"/>
      <tableStyleElement type="thirdRowSubheading"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421822</xdr:colOff>
      <xdr:row>1</xdr:row>
      <xdr:rowOff>126547</xdr:rowOff>
    </xdr:from>
    <xdr:ext cx="1114425" cy="1066800"/>
    <xdr:pic>
      <xdr:nvPicPr>
        <xdr:cNvPr id="2" name="image1.png">
          <a:extLst>
            <a:ext uri="{FF2B5EF4-FFF2-40B4-BE49-F238E27FC236}">
              <a16:creationId xmlns=""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xfrm>
          <a:off x="530679" y="289833"/>
          <a:ext cx="1114425" cy="1066800"/>
        </a:xfrm>
        <a:prstGeom prst="rect">
          <a:avLst/>
        </a:prstGeom>
        <a:noFill/>
      </xdr:spPr>
    </xdr:pic>
    <xdr:clientData fLocksWithSheet="0"/>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083"/>
  <sheetViews>
    <sheetView tabSelected="1" topLeftCell="G10" zoomScale="70" zoomScaleNormal="70" workbookViewId="0">
      <selection activeCell="P25" sqref="P25:R26"/>
    </sheetView>
  </sheetViews>
  <sheetFormatPr baseColWidth="10" defaultColWidth="14.42578125" defaultRowHeight="15" customHeight="1" x14ac:dyDescent="0.2"/>
  <cols>
    <col min="1" max="1" width="1.5703125" style="26" customWidth="1"/>
    <col min="2" max="2" width="41.140625" style="124" customWidth="1"/>
    <col min="3" max="3" width="13.85546875" style="26" customWidth="1"/>
    <col min="4" max="4" width="52.85546875" style="26" customWidth="1"/>
    <col min="5" max="5" width="18.42578125" style="26" customWidth="1"/>
    <col min="6" max="6" width="18.7109375" style="26" customWidth="1"/>
    <col min="7" max="7" width="32.85546875" style="26" customWidth="1"/>
    <col min="8" max="8" width="37.85546875" style="26" customWidth="1"/>
    <col min="9" max="9" width="15.85546875" style="26" customWidth="1"/>
    <col min="10" max="10" width="20" style="26" customWidth="1"/>
    <col min="11" max="11" width="23.42578125" style="26" customWidth="1"/>
    <col min="12" max="13" width="15.85546875" style="26" customWidth="1"/>
    <col min="14" max="14" width="19.28515625" style="26" customWidth="1"/>
    <col min="15" max="15" width="21.5703125" style="26" customWidth="1"/>
    <col min="16" max="16" width="20.7109375" style="240" customWidth="1"/>
    <col min="17" max="17" width="30.7109375" style="240" customWidth="1"/>
    <col min="18" max="18" width="19.85546875" style="240" customWidth="1"/>
    <col min="19" max="19" width="27.5703125" style="26" customWidth="1"/>
    <col min="20" max="20" width="21" style="26" customWidth="1"/>
    <col min="21" max="21" width="13.5703125" style="26" customWidth="1"/>
    <col min="22" max="22" width="26.5703125" style="26" customWidth="1"/>
    <col min="23" max="23" width="2.7109375" style="26" customWidth="1"/>
    <col min="24" max="24" width="10.7109375" style="26" customWidth="1"/>
    <col min="25" max="16384" width="14.42578125" style="26"/>
  </cols>
  <sheetData>
    <row r="1" spans="1:36" ht="12.75" customHeight="1" thickBot="1" x14ac:dyDescent="0.25">
      <c r="A1" s="21" t="s">
        <v>5</v>
      </c>
      <c r="B1" s="119" t="s">
        <v>5</v>
      </c>
      <c r="C1" s="21" t="s">
        <v>5</v>
      </c>
      <c r="D1" s="21" t="s">
        <v>5</v>
      </c>
      <c r="E1" s="21" t="s">
        <v>5</v>
      </c>
      <c r="F1" s="21" t="s">
        <v>5</v>
      </c>
      <c r="G1" s="21" t="s">
        <v>5</v>
      </c>
      <c r="H1" s="21" t="s">
        <v>5</v>
      </c>
      <c r="I1" s="22"/>
      <c r="J1" s="23" t="s">
        <v>5</v>
      </c>
      <c r="K1" s="24"/>
      <c r="L1" s="24"/>
      <c r="M1" s="24"/>
      <c r="N1" s="23" t="s">
        <v>5</v>
      </c>
      <c r="O1" s="24"/>
      <c r="P1" s="202"/>
      <c r="Q1" s="203" t="s">
        <v>5</v>
      </c>
      <c r="R1" s="203" t="s">
        <v>5</v>
      </c>
      <c r="S1" s="21" t="s">
        <v>5</v>
      </c>
      <c r="T1" s="21" t="s">
        <v>5</v>
      </c>
      <c r="U1" s="21" t="s">
        <v>5</v>
      </c>
      <c r="V1" s="21" t="s">
        <v>5</v>
      </c>
      <c r="W1" s="21" t="s">
        <v>5</v>
      </c>
      <c r="X1" s="25" t="s">
        <v>5</v>
      </c>
    </row>
    <row r="2" spans="1:36" ht="33.75" customHeight="1" x14ac:dyDescent="0.2">
      <c r="A2" s="1"/>
      <c r="B2" s="193"/>
      <c r="C2" s="4"/>
      <c r="D2" s="407" t="s">
        <v>35</v>
      </c>
      <c r="E2" s="407"/>
      <c r="F2" s="407"/>
      <c r="G2" s="407"/>
      <c r="H2" s="407"/>
      <c r="I2" s="407"/>
      <c r="J2" s="407"/>
      <c r="K2" s="407"/>
      <c r="L2" s="407"/>
      <c r="M2" s="407"/>
      <c r="N2" s="407"/>
      <c r="O2" s="407"/>
      <c r="P2" s="407"/>
      <c r="Q2" s="204" t="s">
        <v>0</v>
      </c>
      <c r="R2" s="205" t="s">
        <v>40</v>
      </c>
      <c r="S2" s="1"/>
      <c r="T2" s="9"/>
      <c r="U2" s="9"/>
      <c r="V2" s="9"/>
      <c r="W2" s="9"/>
      <c r="X2" s="10"/>
      <c r="Y2" s="27"/>
      <c r="Z2" s="27"/>
      <c r="AA2" s="27"/>
      <c r="AB2" s="27"/>
      <c r="AC2" s="27"/>
      <c r="AD2" s="27"/>
      <c r="AE2" s="27"/>
      <c r="AF2" s="27"/>
      <c r="AG2" s="27"/>
      <c r="AH2" s="27"/>
      <c r="AI2" s="27"/>
      <c r="AJ2" s="27"/>
    </row>
    <row r="3" spans="1:36" ht="33.75" customHeight="1" x14ac:dyDescent="0.2">
      <c r="A3" s="1"/>
      <c r="B3" s="194"/>
      <c r="C3" s="5"/>
      <c r="D3" s="408"/>
      <c r="E3" s="408"/>
      <c r="F3" s="408"/>
      <c r="G3" s="408"/>
      <c r="H3" s="408"/>
      <c r="I3" s="408"/>
      <c r="J3" s="408"/>
      <c r="K3" s="408"/>
      <c r="L3" s="408"/>
      <c r="M3" s="408"/>
      <c r="N3" s="408"/>
      <c r="O3" s="408"/>
      <c r="P3" s="408"/>
      <c r="Q3" s="206" t="s">
        <v>1</v>
      </c>
      <c r="R3" s="207">
        <v>7</v>
      </c>
      <c r="S3" s="1"/>
      <c r="T3" s="9"/>
      <c r="U3" s="9"/>
      <c r="V3" s="11"/>
      <c r="W3" s="11"/>
      <c r="X3" s="10"/>
      <c r="Y3" s="27"/>
      <c r="Z3" s="27"/>
      <c r="AA3" s="27"/>
      <c r="AB3" s="27"/>
      <c r="AC3" s="27"/>
      <c r="AD3" s="27"/>
      <c r="AE3" s="27"/>
      <c r="AF3" s="27"/>
      <c r="AG3" s="27"/>
      <c r="AH3" s="27"/>
      <c r="AI3" s="27"/>
      <c r="AJ3" s="27"/>
    </row>
    <row r="4" spans="1:36" ht="33.75" customHeight="1" thickBot="1" x14ac:dyDescent="0.25">
      <c r="A4" s="1"/>
      <c r="B4" s="195"/>
      <c r="C4" s="6"/>
      <c r="D4" s="406" t="s">
        <v>51</v>
      </c>
      <c r="E4" s="406"/>
      <c r="F4" s="406"/>
      <c r="G4" s="406"/>
      <c r="H4" s="406"/>
      <c r="I4" s="406"/>
      <c r="J4" s="406"/>
      <c r="K4" s="406"/>
      <c r="L4" s="406"/>
      <c r="M4" s="406"/>
      <c r="N4" s="406"/>
      <c r="O4" s="406"/>
      <c r="P4" s="406"/>
      <c r="Q4" s="208" t="s">
        <v>2</v>
      </c>
      <c r="R4" s="209">
        <v>43735</v>
      </c>
      <c r="S4" s="1"/>
      <c r="T4" s="9"/>
      <c r="U4" s="9"/>
      <c r="V4" s="9"/>
      <c r="W4" s="9"/>
      <c r="X4" s="9"/>
      <c r="Y4" s="27"/>
      <c r="Z4" s="27"/>
      <c r="AA4" s="27"/>
      <c r="AB4" s="27"/>
      <c r="AC4" s="27"/>
      <c r="AD4" s="27"/>
      <c r="AE4" s="27"/>
      <c r="AF4" s="27"/>
      <c r="AG4" s="27"/>
      <c r="AH4" s="27"/>
      <c r="AI4" s="27"/>
      <c r="AJ4" s="27"/>
    </row>
    <row r="5" spans="1:36" s="53" customFormat="1" ht="9" customHeight="1" x14ac:dyDescent="0.25">
      <c r="A5" s="45"/>
      <c r="B5" s="196"/>
      <c r="C5" s="46"/>
      <c r="D5" s="46"/>
      <c r="E5" s="47"/>
      <c r="F5" s="47"/>
      <c r="G5" s="47"/>
      <c r="H5" s="47"/>
      <c r="I5" s="48"/>
      <c r="J5" s="47"/>
      <c r="K5" s="48"/>
      <c r="L5" s="48"/>
      <c r="M5" s="48"/>
      <c r="N5" s="47"/>
      <c r="O5" s="48"/>
      <c r="P5" s="210"/>
      <c r="Q5" s="211"/>
      <c r="R5" s="211"/>
      <c r="S5" s="45"/>
      <c r="T5" s="49"/>
      <c r="U5" s="49"/>
      <c r="V5" s="49"/>
      <c r="W5" s="49"/>
      <c r="X5" s="49"/>
      <c r="Y5" s="50"/>
      <c r="Z5" s="51"/>
      <c r="AA5" s="52"/>
      <c r="AB5" s="52"/>
      <c r="AC5" s="52"/>
      <c r="AD5" s="52"/>
      <c r="AE5" s="52"/>
      <c r="AF5" s="52"/>
      <c r="AG5" s="52"/>
      <c r="AH5" s="52"/>
      <c r="AI5" s="52"/>
      <c r="AJ5" s="52"/>
    </row>
    <row r="6" spans="1:36" s="53" customFormat="1" ht="18" customHeight="1" x14ac:dyDescent="0.25">
      <c r="A6" s="45"/>
      <c r="B6" s="420" t="s">
        <v>16</v>
      </c>
      <c r="C6" s="421"/>
      <c r="D6" s="421"/>
      <c r="E6" s="421"/>
      <c r="F6" s="421"/>
      <c r="G6" s="421"/>
      <c r="H6" s="422"/>
      <c r="I6" s="54"/>
      <c r="J6" s="55"/>
      <c r="K6" s="56"/>
      <c r="L6" s="56"/>
      <c r="M6" s="56"/>
      <c r="N6" s="55"/>
      <c r="O6" s="56"/>
      <c r="P6" s="57"/>
      <c r="Q6" s="211"/>
      <c r="R6" s="211"/>
      <c r="S6" s="45"/>
      <c r="T6" s="49"/>
      <c r="U6" s="49"/>
      <c r="V6" s="49"/>
      <c r="W6" s="49"/>
      <c r="X6" s="49"/>
      <c r="Y6" s="50"/>
      <c r="Z6" s="51"/>
      <c r="AA6" s="52"/>
      <c r="AB6" s="52"/>
      <c r="AC6" s="52"/>
      <c r="AD6" s="52"/>
      <c r="AE6" s="52"/>
      <c r="AF6" s="52"/>
      <c r="AG6" s="52"/>
      <c r="AH6" s="52"/>
      <c r="AI6" s="52"/>
      <c r="AJ6" s="52"/>
    </row>
    <row r="7" spans="1:36" s="53" customFormat="1" ht="9.75" customHeight="1" x14ac:dyDescent="0.25">
      <c r="A7" s="45"/>
      <c r="B7" s="17"/>
      <c r="C7" s="56"/>
      <c r="D7" s="57"/>
      <c r="E7" s="57"/>
      <c r="F7" s="57"/>
      <c r="G7" s="57"/>
      <c r="H7" s="57"/>
      <c r="I7" s="57"/>
      <c r="J7" s="56"/>
      <c r="K7" s="56"/>
      <c r="L7" s="56"/>
      <c r="M7" s="56"/>
      <c r="N7" s="56"/>
      <c r="O7" s="56"/>
      <c r="P7" s="57"/>
      <c r="Q7" s="212"/>
      <c r="R7" s="212"/>
      <c r="S7" s="45"/>
      <c r="T7" s="49"/>
      <c r="U7" s="49"/>
      <c r="V7" s="49"/>
      <c r="W7" s="49"/>
      <c r="X7" s="49"/>
      <c r="Y7" s="50"/>
      <c r="Z7" s="51"/>
      <c r="AA7" s="52"/>
      <c r="AB7" s="52"/>
      <c r="AC7" s="52"/>
      <c r="AD7" s="52"/>
      <c r="AE7" s="52"/>
      <c r="AF7" s="52"/>
      <c r="AG7" s="52"/>
      <c r="AH7" s="52"/>
      <c r="AI7" s="52"/>
      <c r="AJ7" s="52"/>
    </row>
    <row r="8" spans="1:36" s="53" customFormat="1" ht="39" customHeight="1" x14ac:dyDescent="0.25">
      <c r="A8" s="45"/>
      <c r="B8" s="432" t="s">
        <v>19</v>
      </c>
      <c r="C8" s="427"/>
      <c r="D8" s="410" t="s">
        <v>53</v>
      </c>
      <c r="E8" s="410"/>
      <c r="F8" s="410"/>
      <c r="G8" s="410"/>
      <c r="H8" s="410"/>
      <c r="I8" s="410"/>
      <c r="J8" s="409" t="s">
        <v>36</v>
      </c>
      <c r="K8" s="409"/>
      <c r="L8" s="409"/>
      <c r="M8" s="414" t="s">
        <v>52</v>
      </c>
      <c r="N8" s="414"/>
      <c r="O8" s="414"/>
      <c r="P8" s="414"/>
      <c r="Q8" s="414"/>
      <c r="R8" s="414"/>
      <c r="S8" s="45"/>
      <c r="T8" s="49"/>
      <c r="U8" s="49"/>
      <c r="V8" s="49"/>
      <c r="W8" s="49"/>
      <c r="X8" s="49"/>
      <c r="Y8" s="50"/>
      <c r="Z8" s="51"/>
      <c r="AA8" s="52"/>
      <c r="AB8" s="52"/>
      <c r="AC8" s="52"/>
      <c r="AD8" s="52"/>
      <c r="AE8" s="52"/>
      <c r="AF8" s="52"/>
      <c r="AG8" s="52"/>
      <c r="AH8" s="52"/>
      <c r="AI8" s="52"/>
      <c r="AJ8" s="52"/>
    </row>
    <row r="9" spans="1:36" s="53" customFormat="1" ht="59.25" customHeight="1" x14ac:dyDescent="0.25">
      <c r="A9" s="58"/>
      <c r="B9" s="197" t="s">
        <v>28</v>
      </c>
      <c r="C9" s="414" t="s">
        <v>55</v>
      </c>
      <c r="D9" s="414"/>
      <c r="E9" s="414"/>
      <c r="F9" s="414"/>
      <c r="G9" s="409" t="s">
        <v>21</v>
      </c>
      <c r="H9" s="409"/>
      <c r="I9" s="414" t="s">
        <v>54</v>
      </c>
      <c r="J9" s="414"/>
      <c r="K9" s="414"/>
      <c r="L9" s="414"/>
      <c r="M9" s="409" t="s">
        <v>29</v>
      </c>
      <c r="N9" s="409"/>
      <c r="O9" s="29"/>
      <c r="P9" s="415" t="s">
        <v>58</v>
      </c>
      <c r="Q9" s="415"/>
      <c r="R9" s="415"/>
      <c r="S9" s="45"/>
      <c r="T9" s="49"/>
      <c r="U9" s="49"/>
      <c r="V9" s="49"/>
      <c r="W9" s="49"/>
      <c r="X9" s="49"/>
      <c r="Y9" s="50"/>
      <c r="Z9" s="51"/>
      <c r="AA9" s="52"/>
      <c r="AB9" s="52"/>
      <c r="AC9" s="52"/>
      <c r="AD9" s="52"/>
      <c r="AE9" s="52"/>
      <c r="AF9" s="52"/>
      <c r="AG9" s="52"/>
      <c r="AH9" s="52"/>
      <c r="AI9" s="52"/>
      <c r="AJ9" s="52"/>
    </row>
    <row r="10" spans="1:36" s="53" customFormat="1" ht="38.25" customHeight="1" x14ac:dyDescent="0.25">
      <c r="A10" s="58"/>
      <c r="B10" s="198" t="s">
        <v>30</v>
      </c>
      <c r="C10" s="28"/>
      <c r="D10" s="428" t="s">
        <v>56</v>
      </c>
      <c r="E10" s="428"/>
      <c r="F10" s="428"/>
      <c r="G10" s="428"/>
      <c r="H10" s="409" t="s">
        <v>17</v>
      </c>
      <c r="I10" s="409"/>
      <c r="J10" s="428" t="s">
        <v>57</v>
      </c>
      <c r="K10" s="428"/>
      <c r="L10" s="428"/>
      <c r="M10" s="409" t="s">
        <v>20</v>
      </c>
      <c r="N10" s="409"/>
      <c r="O10" s="409"/>
      <c r="P10" s="409"/>
      <c r="Q10" s="427" t="s">
        <v>281</v>
      </c>
      <c r="R10" s="427"/>
      <c r="S10" s="45"/>
      <c r="T10" s="49"/>
      <c r="U10" s="49"/>
      <c r="V10" s="49"/>
      <c r="W10" s="49"/>
      <c r="X10" s="49"/>
      <c r="Y10" s="50"/>
      <c r="Z10" s="51"/>
      <c r="AA10" s="52"/>
      <c r="AB10" s="52"/>
      <c r="AC10" s="52"/>
      <c r="AD10" s="52"/>
      <c r="AE10" s="52"/>
      <c r="AF10" s="52"/>
      <c r="AG10" s="52"/>
      <c r="AH10" s="52"/>
      <c r="AI10" s="52"/>
      <c r="AJ10" s="52"/>
    </row>
    <row r="11" spans="1:36" s="53" customFormat="1" ht="38.25" customHeight="1" x14ac:dyDescent="0.25">
      <c r="A11" s="58"/>
      <c r="B11" s="339" t="s">
        <v>127</v>
      </c>
      <c r="C11" s="339"/>
      <c r="D11" s="339"/>
      <c r="E11" s="339"/>
      <c r="F11" s="339"/>
      <c r="G11" s="339"/>
      <c r="H11" s="339"/>
      <c r="I11" s="339"/>
      <c r="J11" s="339"/>
      <c r="K11" s="339"/>
      <c r="L11" s="339"/>
      <c r="M11" s="339"/>
      <c r="N11" s="339"/>
      <c r="O11" s="339"/>
      <c r="P11" s="339"/>
      <c r="Q11" s="339"/>
      <c r="R11" s="339"/>
      <c r="S11" s="58"/>
      <c r="T11" s="59"/>
      <c r="U11" s="59"/>
      <c r="V11" s="59"/>
      <c r="W11" s="59"/>
      <c r="X11" s="59"/>
      <c r="Y11" s="50"/>
      <c r="Z11" s="51"/>
      <c r="AA11" s="52"/>
      <c r="AB11" s="52"/>
      <c r="AC11" s="52"/>
      <c r="AD11" s="52"/>
      <c r="AE11" s="52"/>
      <c r="AF11" s="52"/>
      <c r="AG11" s="52"/>
      <c r="AH11" s="52"/>
      <c r="AI11" s="52"/>
      <c r="AJ11" s="52"/>
    </row>
    <row r="12" spans="1:36" s="53" customFormat="1" ht="38.25" customHeight="1" x14ac:dyDescent="0.25">
      <c r="A12" s="45"/>
      <c r="B12" s="120" t="s">
        <v>37</v>
      </c>
      <c r="C12" s="417" t="s">
        <v>87</v>
      </c>
      <c r="D12" s="417"/>
      <c r="E12" s="417"/>
      <c r="F12" s="417"/>
      <c r="G12" s="417"/>
      <c r="H12" s="417"/>
      <c r="I12" s="417"/>
      <c r="J12" s="417"/>
      <c r="K12" s="417"/>
      <c r="L12" s="321" t="s">
        <v>11</v>
      </c>
      <c r="M12" s="321"/>
      <c r="N12" s="425">
        <v>0.2</v>
      </c>
      <c r="O12" s="426"/>
      <c r="P12" s="416" t="s">
        <v>38</v>
      </c>
      <c r="Q12" s="416"/>
      <c r="R12" s="213">
        <f>N12*O29</f>
        <v>0.2</v>
      </c>
      <c r="S12" s="3"/>
      <c r="T12" s="60"/>
      <c r="U12" s="60"/>
      <c r="V12" s="60"/>
      <c r="W12" s="49"/>
      <c r="X12" s="51"/>
      <c r="Y12" s="52"/>
      <c r="Z12" s="52"/>
      <c r="AA12" s="52"/>
      <c r="AB12" s="52"/>
      <c r="AC12" s="52"/>
      <c r="AD12" s="52"/>
      <c r="AE12" s="52"/>
      <c r="AF12" s="52"/>
      <c r="AG12" s="52"/>
      <c r="AH12" s="52"/>
      <c r="AI12" s="52"/>
      <c r="AJ12" s="52"/>
    </row>
    <row r="13" spans="1:36" ht="45" customHeight="1" x14ac:dyDescent="0.2">
      <c r="A13" s="21"/>
      <c r="B13" s="369" t="s">
        <v>6</v>
      </c>
      <c r="C13" s="418" t="s">
        <v>33</v>
      </c>
      <c r="D13" s="418" t="s">
        <v>7</v>
      </c>
      <c r="E13" s="418" t="s">
        <v>8</v>
      </c>
      <c r="F13" s="418" t="s">
        <v>9</v>
      </c>
      <c r="G13" s="418" t="s">
        <v>3</v>
      </c>
      <c r="H13" s="418" t="s">
        <v>4</v>
      </c>
      <c r="I13" s="433" t="s">
        <v>31</v>
      </c>
      <c r="J13" s="434"/>
      <c r="K13" s="434"/>
      <c r="L13" s="434"/>
      <c r="M13" s="434"/>
      <c r="N13" s="434"/>
      <c r="O13" s="32"/>
      <c r="P13" s="435" t="s">
        <v>32</v>
      </c>
      <c r="Q13" s="436"/>
      <c r="R13" s="437"/>
      <c r="S13" s="2"/>
      <c r="T13" s="13"/>
      <c r="U13" s="14"/>
      <c r="V13" s="13"/>
      <c r="W13" s="30"/>
      <c r="X13" s="30"/>
      <c r="Y13" s="27"/>
      <c r="Z13" s="27"/>
      <c r="AA13" s="27"/>
      <c r="AB13" s="27"/>
      <c r="AC13" s="27"/>
      <c r="AD13" s="27"/>
      <c r="AE13" s="27"/>
      <c r="AF13" s="27"/>
      <c r="AG13" s="27"/>
      <c r="AH13" s="27"/>
      <c r="AI13" s="27"/>
      <c r="AJ13" s="27"/>
    </row>
    <row r="14" spans="1:36" ht="21" customHeight="1" x14ac:dyDescent="0.2">
      <c r="A14" s="22"/>
      <c r="B14" s="370"/>
      <c r="C14" s="419"/>
      <c r="D14" s="419"/>
      <c r="E14" s="419"/>
      <c r="F14" s="419"/>
      <c r="G14" s="419"/>
      <c r="H14" s="419"/>
      <c r="I14" s="32" t="s">
        <v>34</v>
      </c>
      <c r="J14" s="33" t="s">
        <v>24</v>
      </c>
      <c r="K14" s="33" t="s">
        <v>25</v>
      </c>
      <c r="L14" s="33" t="s">
        <v>26</v>
      </c>
      <c r="M14" s="33" t="s">
        <v>27</v>
      </c>
      <c r="N14" s="33" t="s">
        <v>18</v>
      </c>
      <c r="O14" s="34" t="s">
        <v>64</v>
      </c>
      <c r="P14" s="438"/>
      <c r="Q14" s="438"/>
      <c r="R14" s="439"/>
      <c r="S14" s="8"/>
      <c r="T14" s="15"/>
      <c r="U14" s="15"/>
      <c r="V14" s="15"/>
      <c r="W14" s="35"/>
      <c r="X14" s="31"/>
      <c r="Y14" s="27"/>
      <c r="Z14" s="27"/>
      <c r="AA14" s="27"/>
      <c r="AB14" s="27"/>
      <c r="AC14" s="27"/>
      <c r="AD14" s="27"/>
      <c r="AE14" s="27"/>
      <c r="AF14" s="27"/>
      <c r="AG14" s="27"/>
      <c r="AH14" s="27"/>
      <c r="AI14" s="27"/>
      <c r="AJ14" s="27"/>
    </row>
    <row r="15" spans="1:36" s="68" customFormat="1" ht="60.75" customHeight="1" x14ac:dyDescent="0.2">
      <c r="A15" s="449"/>
      <c r="B15" s="429" t="s">
        <v>59</v>
      </c>
      <c r="C15" s="391" t="s">
        <v>60</v>
      </c>
      <c r="D15" s="389" t="s">
        <v>208</v>
      </c>
      <c r="E15" s="387">
        <v>43466</v>
      </c>
      <c r="F15" s="385">
        <v>43799</v>
      </c>
      <c r="G15" s="383" t="s">
        <v>62</v>
      </c>
      <c r="H15" s="383" t="s">
        <v>63</v>
      </c>
      <c r="I15" s="61" t="s">
        <v>22</v>
      </c>
      <c r="J15" s="62">
        <v>5</v>
      </c>
      <c r="K15" s="62">
        <v>5</v>
      </c>
      <c r="L15" s="62">
        <v>5</v>
      </c>
      <c r="M15" s="62">
        <v>5</v>
      </c>
      <c r="N15" s="63">
        <f>J15+K15+L15+M15</f>
        <v>20</v>
      </c>
      <c r="O15" s="423">
        <f>N16/N15</f>
        <v>1</v>
      </c>
      <c r="P15" s="411" t="s">
        <v>282</v>
      </c>
      <c r="Q15" s="412"/>
      <c r="R15" s="413"/>
      <c r="S15" s="64"/>
      <c r="T15" s="381"/>
      <c r="U15" s="65"/>
      <c r="V15" s="66"/>
      <c r="W15" s="66"/>
      <c r="X15" s="67"/>
    </row>
    <row r="16" spans="1:36" s="68" customFormat="1" ht="48.75" customHeight="1" x14ac:dyDescent="0.2">
      <c r="A16" s="449"/>
      <c r="B16" s="430"/>
      <c r="C16" s="392"/>
      <c r="D16" s="390"/>
      <c r="E16" s="388"/>
      <c r="F16" s="386"/>
      <c r="G16" s="384"/>
      <c r="H16" s="384"/>
      <c r="I16" s="62" t="s">
        <v>23</v>
      </c>
      <c r="J16" s="62">
        <v>12</v>
      </c>
      <c r="K16" s="62">
        <v>4</v>
      </c>
      <c r="L16" s="62">
        <v>2</v>
      </c>
      <c r="M16" s="62">
        <v>2</v>
      </c>
      <c r="N16" s="63">
        <f>J16+K16+L16+M16</f>
        <v>20</v>
      </c>
      <c r="O16" s="424"/>
      <c r="P16" s="331"/>
      <c r="Q16" s="332"/>
      <c r="R16" s="333"/>
      <c r="S16" s="69"/>
      <c r="T16" s="382"/>
      <c r="U16" s="70"/>
      <c r="V16" s="71"/>
      <c r="W16" s="71"/>
      <c r="X16" s="67"/>
    </row>
    <row r="17" spans="1:36" s="68" customFormat="1" ht="71.25" customHeight="1" x14ac:dyDescent="0.2">
      <c r="A17" s="449"/>
      <c r="B17" s="430"/>
      <c r="C17" s="391" t="s">
        <v>68</v>
      </c>
      <c r="D17" s="389" t="s">
        <v>65</v>
      </c>
      <c r="E17" s="402">
        <v>43466</v>
      </c>
      <c r="F17" s="402">
        <v>43830</v>
      </c>
      <c r="G17" s="383" t="s">
        <v>66</v>
      </c>
      <c r="H17" s="383" t="s">
        <v>67</v>
      </c>
      <c r="I17" s="61" t="s">
        <v>22</v>
      </c>
      <c r="J17" s="62">
        <v>0</v>
      </c>
      <c r="K17" s="62">
        <v>1</v>
      </c>
      <c r="L17" s="61">
        <v>1</v>
      </c>
      <c r="M17" s="61">
        <v>2</v>
      </c>
      <c r="N17" s="63">
        <v>4</v>
      </c>
      <c r="O17" s="423">
        <f>4/4</f>
        <v>1</v>
      </c>
      <c r="P17" s="411" t="s">
        <v>233</v>
      </c>
      <c r="Q17" s="412"/>
      <c r="R17" s="413"/>
      <c r="S17" s="64"/>
      <c r="T17" s="382"/>
      <c r="U17" s="65"/>
      <c r="V17" s="66"/>
      <c r="W17" s="66"/>
      <c r="X17" s="67"/>
    </row>
    <row r="18" spans="1:36" s="68" customFormat="1" ht="63" customHeight="1" x14ac:dyDescent="0.2">
      <c r="A18" s="449"/>
      <c r="B18" s="430"/>
      <c r="C18" s="392"/>
      <c r="D18" s="390"/>
      <c r="E18" s="403">
        <v>43466</v>
      </c>
      <c r="F18" s="403">
        <v>43830</v>
      </c>
      <c r="G18" s="384"/>
      <c r="H18" s="384"/>
      <c r="I18" s="62" t="s">
        <v>23</v>
      </c>
      <c r="J18" s="62">
        <v>0</v>
      </c>
      <c r="K18" s="62">
        <v>2</v>
      </c>
      <c r="L18" s="62">
        <v>2</v>
      </c>
      <c r="M18" s="62">
        <v>0</v>
      </c>
      <c r="N18" s="63">
        <v>4</v>
      </c>
      <c r="O18" s="424"/>
      <c r="P18" s="331"/>
      <c r="Q18" s="332"/>
      <c r="R18" s="333"/>
      <c r="S18" s="69"/>
      <c r="T18" s="382"/>
      <c r="U18" s="70"/>
      <c r="V18" s="71"/>
      <c r="W18" s="71"/>
      <c r="X18" s="67"/>
    </row>
    <row r="19" spans="1:36" s="68" customFormat="1" ht="155.25" customHeight="1" x14ac:dyDescent="0.2">
      <c r="A19" s="73"/>
      <c r="B19" s="430"/>
      <c r="C19" s="391" t="s">
        <v>69</v>
      </c>
      <c r="D19" s="389" t="s">
        <v>70</v>
      </c>
      <c r="E19" s="402">
        <v>43466</v>
      </c>
      <c r="F19" s="402">
        <v>43830</v>
      </c>
      <c r="G19" s="383" t="s">
        <v>66</v>
      </c>
      <c r="H19" s="383" t="s">
        <v>71</v>
      </c>
      <c r="I19" s="61" t="s">
        <v>22</v>
      </c>
      <c r="J19" s="62">
        <v>1</v>
      </c>
      <c r="K19" s="62">
        <v>1</v>
      </c>
      <c r="L19" s="61">
        <v>1</v>
      </c>
      <c r="M19" s="61">
        <v>1</v>
      </c>
      <c r="N19" s="63">
        <v>4</v>
      </c>
      <c r="O19" s="423">
        <f>N20/N19</f>
        <v>1</v>
      </c>
      <c r="P19" s="411" t="s">
        <v>248</v>
      </c>
      <c r="Q19" s="412"/>
      <c r="R19" s="413"/>
      <c r="S19" s="69"/>
      <c r="T19" s="382"/>
      <c r="U19" s="70"/>
      <c r="V19" s="71"/>
      <c r="W19" s="71"/>
      <c r="X19" s="67"/>
    </row>
    <row r="20" spans="1:36" s="68" customFormat="1" ht="159" customHeight="1" x14ac:dyDescent="0.2">
      <c r="A20" s="73"/>
      <c r="B20" s="430"/>
      <c r="C20" s="392"/>
      <c r="D20" s="390"/>
      <c r="E20" s="403">
        <v>43466</v>
      </c>
      <c r="F20" s="403">
        <v>43830</v>
      </c>
      <c r="G20" s="384"/>
      <c r="H20" s="384"/>
      <c r="I20" s="62" t="s">
        <v>23</v>
      </c>
      <c r="J20" s="62">
        <v>2</v>
      </c>
      <c r="K20" s="62">
        <v>2</v>
      </c>
      <c r="L20" s="62">
        <v>2</v>
      </c>
      <c r="M20" s="62">
        <v>3</v>
      </c>
      <c r="N20" s="63">
        <v>4</v>
      </c>
      <c r="O20" s="424"/>
      <c r="P20" s="331"/>
      <c r="Q20" s="332"/>
      <c r="R20" s="333"/>
      <c r="S20" s="69"/>
      <c r="T20" s="382"/>
      <c r="U20" s="70"/>
      <c r="V20" s="71"/>
      <c r="W20" s="71"/>
      <c r="X20" s="67"/>
    </row>
    <row r="21" spans="1:36" s="68" customFormat="1" ht="48.75" customHeight="1" x14ac:dyDescent="0.2">
      <c r="A21" s="73"/>
      <c r="B21" s="430"/>
      <c r="C21" s="391" t="s">
        <v>72</v>
      </c>
      <c r="D21" s="389" t="s">
        <v>73</v>
      </c>
      <c r="E21" s="402">
        <v>43466</v>
      </c>
      <c r="F21" s="402">
        <v>43830</v>
      </c>
      <c r="G21" s="383" t="s">
        <v>81</v>
      </c>
      <c r="H21" s="383" t="s">
        <v>84</v>
      </c>
      <c r="I21" s="61" t="s">
        <v>22</v>
      </c>
      <c r="J21" s="62">
        <v>0</v>
      </c>
      <c r="K21" s="62">
        <v>1</v>
      </c>
      <c r="L21" s="62">
        <v>1</v>
      </c>
      <c r="M21" s="62">
        <v>0</v>
      </c>
      <c r="N21" s="63">
        <v>2</v>
      </c>
      <c r="O21" s="450">
        <f>N22/N21</f>
        <v>1</v>
      </c>
      <c r="P21" s="411" t="s">
        <v>249</v>
      </c>
      <c r="Q21" s="412"/>
      <c r="R21" s="413"/>
      <c r="S21" s="69"/>
      <c r="T21" s="382"/>
      <c r="U21" s="70"/>
      <c r="V21" s="71"/>
      <c r="W21" s="71"/>
      <c r="X21" s="67"/>
    </row>
    <row r="22" spans="1:36" s="68" customFormat="1" ht="48.75" customHeight="1" x14ac:dyDescent="0.2">
      <c r="A22" s="73"/>
      <c r="B22" s="431"/>
      <c r="C22" s="392"/>
      <c r="D22" s="442"/>
      <c r="E22" s="403">
        <v>43466</v>
      </c>
      <c r="F22" s="403">
        <v>43830</v>
      </c>
      <c r="G22" s="384"/>
      <c r="H22" s="384"/>
      <c r="I22" s="62" t="s">
        <v>23</v>
      </c>
      <c r="J22" s="62">
        <v>0</v>
      </c>
      <c r="K22" s="62">
        <v>1</v>
      </c>
      <c r="L22" s="62">
        <v>1</v>
      </c>
      <c r="M22" s="62">
        <v>0</v>
      </c>
      <c r="N22" s="63">
        <f>J22+K22+L22+M22</f>
        <v>2</v>
      </c>
      <c r="O22" s="451"/>
      <c r="P22" s="331"/>
      <c r="Q22" s="332"/>
      <c r="R22" s="333"/>
      <c r="S22" s="69"/>
      <c r="T22" s="382"/>
      <c r="U22" s="70"/>
      <c r="V22" s="71"/>
      <c r="W22" s="71"/>
      <c r="X22" s="67"/>
    </row>
    <row r="23" spans="1:36" s="68" customFormat="1" ht="48.75" customHeight="1" x14ac:dyDescent="0.2">
      <c r="A23" s="449"/>
      <c r="B23" s="429" t="s">
        <v>80</v>
      </c>
      <c r="C23" s="391" t="s">
        <v>77</v>
      </c>
      <c r="D23" s="389" t="s">
        <v>74</v>
      </c>
      <c r="E23" s="402">
        <v>43466</v>
      </c>
      <c r="F23" s="402">
        <v>43830</v>
      </c>
      <c r="G23" s="383" t="s">
        <v>66</v>
      </c>
      <c r="H23" s="383" t="s">
        <v>85</v>
      </c>
      <c r="I23" s="61" t="s">
        <v>22</v>
      </c>
      <c r="J23" s="62">
        <v>0</v>
      </c>
      <c r="K23" s="62">
        <v>0</v>
      </c>
      <c r="L23" s="61">
        <v>1</v>
      </c>
      <c r="M23" s="61">
        <v>1</v>
      </c>
      <c r="N23" s="63">
        <v>2</v>
      </c>
      <c r="O23" s="423">
        <f>N24/N23</f>
        <v>1</v>
      </c>
      <c r="P23" s="411" t="s">
        <v>234</v>
      </c>
      <c r="Q23" s="412"/>
      <c r="R23" s="413"/>
      <c r="S23" s="64"/>
      <c r="T23" s="382"/>
      <c r="U23" s="65"/>
      <c r="V23" s="66"/>
      <c r="W23" s="66"/>
      <c r="X23" s="67"/>
    </row>
    <row r="24" spans="1:36" s="68" customFormat="1" ht="48.75" customHeight="1" x14ac:dyDescent="0.2">
      <c r="A24" s="449"/>
      <c r="B24" s="430"/>
      <c r="C24" s="392"/>
      <c r="D24" s="390"/>
      <c r="E24" s="403">
        <v>43466</v>
      </c>
      <c r="F24" s="403">
        <v>43830</v>
      </c>
      <c r="G24" s="384"/>
      <c r="H24" s="384"/>
      <c r="I24" s="62" t="s">
        <v>23</v>
      </c>
      <c r="J24" s="62">
        <v>0</v>
      </c>
      <c r="K24" s="62">
        <v>0</v>
      </c>
      <c r="L24" s="62">
        <v>2</v>
      </c>
      <c r="M24" s="62">
        <v>0</v>
      </c>
      <c r="N24" s="63">
        <f t="shared" ref="N24" si="0">J24+K24+L24+M24</f>
        <v>2</v>
      </c>
      <c r="O24" s="424"/>
      <c r="P24" s="331"/>
      <c r="Q24" s="332"/>
      <c r="R24" s="333"/>
      <c r="S24" s="69"/>
      <c r="T24" s="382"/>
      <c r="U24" s="70"/>
      <c r="V24" s="71"/>
      <c r="W24" s="71"/>
      <c r="X24" s="67"/>
    </row>
    <row r="25" spans="1:36" s="68" customFormat="1" ht="75.75" customHeight="1" x14ac:dyDescent="0.2">
      <c r="A25" s="73"/>
      <c r="B25" s="430"/>
      <c r="C25" s="391" t="s">
        <v>78</v>
      </c>
      <c r="D25" s="404" t="s">
        <v>75</v>
      </c>
      <c r="E25" s="402">
        <v>43466</v>
      </c>
      <c r="F25" s="402">
        <v>43830</v>
      </c>
      <c r="G25" s="383" t="s">
        <v>82</v>
      </c>
      <c r="H25" s="383" t="s">
        <v>86</v>
      </c>
      <c r="I25" s="61" t="s">
        <v>22</v>
      </c>
      <c r="J25" s="62">
        <v>2</v>
      </c>
      <c r="K25" s="62">
        <v>1</v>
      </c>
      <c r="L25" s="61">
        <v>1</v>
      </c>
      <c r="M25" s="61">
        <v>2</v>
      </c>
      <c r="N25" s="63">
        <v>6</v>
      </c>
      <c r="O25" s="423">
        <f>N26/N25</f>
        <v>1</v>
      </c>
      <c r="P25" s="411" t="s">
        <v>250</v>
      </c>
      <c r="Q25" s="412"/>
      <c r="R25" s="413"/>
      <c r="S25" s="69"/>
      <c r="T25" s="74"/>
      <c r="U25" s="70"/>
      <c r="V25" s="71"/>
      <c r="W25" s="71"/>
      <c r="X25" s="67"/>
    </row>
    <row r="26" spans="1:36" s="68" customFormat="1" ht="81.75" customHeight="1" x14ac:dyDescent="0.2">
      <c r="A26" s="73"/>
      <c r="B26" s="430"/>
      <c r="C26" s="392"/>
      <c r="D26" s="405"/>
      <c r="E26" s="403">
        <v>43466</v>
      </c>
      <c r="F26" s="403">
        <v>43830</v>
      </c>
      <c r="G26" s="384"/>
      <c r="H26" s="440"/>
      <c r="I26" s="62" t="s">
        <v>23</v>
      </c>
      <c r="J26" s="62">
        <v>2</v>
      </c>
      <c r="K26" s="62">
        <v>1</v>
      </c>
      <c r="L26" s="62">
        <v>1</v>
      </c>
      <c r="M26" s="62">
        <v>2</v>
      </c>
      <c r="N26" s="63">
        <v>6</v>
      </c>
      <c r="O26" s="424"/>
      <c r="P26" s="331"/>
      <c r="Q26" s="332"/>
      <c r="R26" s="333"/>
      <c r="S26" s="69"/>
      <c r="T26" s="74"/>
      <c r="U26" s="70"/>
      <c r="V26" s="71"/>
      <c r="W26" s="71"/>
      <c r="X26" s="67"/>
    </row>
    <row r="27" spans="1:36" s="68" customFormat="1" ht="48.75" customHeight="1" x14ac:dyDescent="0.2">
      <c r="A27" s="73"/>
      <c r="B27" s="430"/>
      <c r="C27" s="391" t="s">
        <v>79</v>
      </c>
      <c r="D27" s="404" t="s">
        <v>76</v>
      </c>
      <c r="E27" s="402">
        <v>43466</v>
      </c>
      <c r="F27" s="402">
        <v>43830</v>
      </c>
      <c r="G27" s="383" t="s">
        <v>83</v>
      </c>
      <c r="H27" s="383" t="s">
        <v>231</v>
      </c>
      <c r="I27" s="61" t="s">
        <v>22</v>
      </c>
      <c r="J27" s="97">
        <v>0</v>
      </c>
      <c r="K27" s="72">
        <v>0</v>
      </c>
      <c r="L27" s="100">
        <v>0</v>
      </c>
      <c r="M27" s="100">
        <v>1</v>
      </c>
      <c r="N27" s="96">
        <v>1</v>
      </c>
      <c r="O27" s="423">
        <f>N28/N27</f>
        <v>1</v>
      </c>
      <c r="P27" s="411" t="s">
        <v>251</v>
      </c>
      <c r="Q27" s="412"/>
      <c r="R27" s="413"/>
      <c r="S27" s="69"/>
      <c r="T27" s="74"/>
      <c r="U27" s="70"/>
      <c r="V27" s="71"/>
      <c r="W27" s="71"/>
      <c r="X27" s="67"/>
    </row>
    <row r="28" spans="1:36" s="68" customFormat="1" ht="48.75" customHeight="1" x14ac:dyDescent="0.2">
      <c r="A28" s="73"/>
      <c r="B28" s="431"/>
      <c r="C28" s="392"/>
      <c r="D28" s="405"/>
      <c r="E28" s="403">
        <v>43466</v>
      </c>
      <c r="F28" s="403">
        <v>43830</v>
      </c>
      <c r="G28" s="384"/>
      <c r="H28" s="384"/>
      <c r="I28" s="62" t="s">
        <v>23</v>
      </c>
      <c r="J28" s="97">
        <v>0</v>
      </c>
      <c r="K28" s="97">
        <v>0</v>
      </c>
      <c r="L28" s="97">
        <v>0</v>
      </c>
      <c r="M28" s="112">
        <v>1</v>
      </c>
      <c r="N28" s="96">
        <v>1</v>
      </c>
      <c r="O28" s="424"/>
      <c r="P28" s="331"/>
      <c r="Q28" s="332"/>
      <c r="R28" s="333"/>
      <c r="S28" s="69"/>
      <c r="T28" s="74"/>
      <c r="U28" s="70"/>
      <c r="V28" s="71"/>
      <c r="W28" s="71"/>
      <c r="X28" s="67"/>
    </row>
    <row r="29" spans="1:36" s="68" customFormat="1" ht="28.5" customHeight="1" x14ac:dyDescent="0.2">
      <c r="A29" s="66"/>
      <c r="B29" s="444" t="s">
        <v>10</v>
      </c>
      <c r="C29" s="445"/>
      <c r="D29" s="445"/>
      <c r="E29" s="445"/>
      <c r="F29" s="445"/>
      <c r="G29" s="445"/>
      <c r="H29" s="445"/>
      <c r="I29" s="445"/>
      <c r="J29" s="445"/>
      <c r="K29" s="445"/>
      <c r="L29" s="445"/>
      <c r="M29" s="445"/>
      <c r="N29" s="446"/>
      <c r="O29" s="75">
        <f>(O15+O17+O19+O21+O23+O25+O27)/7</f>
        <v>1</v>
      </c>
      <c r="P29" s="214"/>
      <c r="Q29" s="215"/>
      <c r="R29" s="215"/>
      <c r="S29" s="66"/>
      <c r="T29" s="66"/>
      <c r="U29" s="66"/>
      <c r="V29" s="66"/>
      <c r="W29" s="66"/>
      <c r="X29" s="67"/>
    </row>
    <row r="30" spans="1:36" ht="36" customHeight="1" x14ac:dyDescent="0.2">
      <c r="A30" s="21"/>
      <c r="B30" s="120" t="s">
        <v>39</v>
      </c>
      <c r="C30" s="417" t="s">
        <v>88</v>
      </c>
      <c r="D30" s="417"/>
      <c r="E30" s="417"/>
      <c r="F30" s="417"/>
      <c r="G30" s="417"/>
      <c r="H30" s="417"/>
      <c r="I30" s="417"/>
      <c r="J30" s="417"/>
      <c r="K30" s="417"/>
      <c r="L30" s="321" t="s">
        <v>11</v>
      </c>
      <c r="M30" s="321"/>
      <c r="N30" s="447">
        <v>0.15</v>
      </c>
      <c r="O30" s="448"/>
      <c r="P30" s="416" t="s">
        <v>38</v>
      </c>
      <c r="Q30" s="416"/>
      <c r="R30" s="213">
        <f>N47*N30</f>
        <v>0.15</v>
      </c>
      <c r="S30" s="7"/>
      <c r="T30" s="12"/>
      <c r="U30" s="12"/>
      <c r="V30" s="12"/>
      <c r="W30" s="30"/>
      <c r="X30" s="31"/>
      <c r="Y30" s="27"/>
      <c r="Z30" s="27"/>
      <c r="AA30" s="27"/>
      <c r="AB30" s="27"/>
      <c r="AC30" s="27"/>
      <c r="AD30" s="27"/>
      <c r="AE30" s="27"/>
      <c r="AF30" s="27"/>
      <c r="AG30" s="27"/>
      <c r="AH30" s="27"/>
      <c r="AI30" s="27"/>
      <c r="AJ30" s="27"/>
    </row>
    <row r="31" spans="1:36" ht="45" customHeight="1" x14ac:dyDescent="0.2">
      <c r="A31" s="21"/>
      <c r="B31" s="369" t="s">
        <v>6</v>
      </c>
      <c r="C31" s="418" t="s">
        <v>33</v>
      </c>
      <c r="D31" s="418" t="s">
        <v>7</v>
      </c>
      <c r="E31" s="418" t="s">
        <v>8</v>
      </c>
      <c r="F31" s="418" t="s">
        <v>9</v>
      </c>
      <c r="G31" s="418" t="s">
        <v>3</v>
      </c>
      <c r="H31" s="418" t="s">
        <v>4</v>
      </c>
      <c r="I31" s="433" t="s">
        <v>31</v>
      </c>
      <c r="J31" s="434"/>
      <c r="K31" s="434"/>
      <c r="L31" s="434"/>
      <c r="M31" s="434"/>
      <c r="N31" s="434"/>
      <c r="O31" s="32"/>
      <c r="P31" s="435" t="s">
        <v>32</v>
      </c>
      <c r="Q31" s="436"/>
      <c r="R31" s="437"/>
      <c r="S31" s="2"/>
      <c r="T31" s="13"/>
      <c r="U31" s="14"/>
      <c r="V31" s="13"/>
      <c r="W31" s="30"/>
      <c r="X31" s="30"/>
      <c r="Y31" s="27"/>
      <c r="Z31" s="27"/>
      <c r="AA31" s="27"/>
      <c r="AB31" s="27"/>
      <c r="AC31" s="27"/>
      <c r="AD31" s="27"/>
      <c r="AE31" s="27"/>
      <c r="AF31" s="27"/>
      <c r="AG31" s="27"/>
      <c r="AH31" s="27"/>
      <c r="AI31" s="27"/>
      <c r="AJ31" s="27"/>
    </row>
    <row r="32" spans="1:36" ht="21" customHeight="1" x14ac:dyDescent="0.2">
      <c r="A32" s="22"/>
      <c r="B32" s="370"/>
      <c r="C32" s="419"/>
      <c r="D32" s="419"/>
      <c r="E32" s="419"/>
      <c r="F32" s="419"/>
      <c r="G32" s="419"/>
      <c r="H32" s="419"/>
      <c r="I32" s="32" t="s">
        <v>34</v>
      </c>
      <c r="J32" s="33" t="s">
        <v>24</v>
      </c>
      <c r="K32" s="33" t="s">
        <v>25</v>
      </c>
      <c r="L32" s="33" t="s">
        <v>26</v>
      </c>
      <c r="M32" s="33" t="s">
        <v>27</v>
      </c>
      <c r="N32" s="33" t="s">
        <v>18</v>
      </c>
      <c r="O32" s="34" t="s">
        <v>64</v>
      </c>
      <c r="P32" s="443"/>
      <c r="Q32" s="438"/>
      <c r="R32" s="439"/>
      <c r="S32" s="8"/>
      <c r="T32" s="15"/>
      <c r="U32" s="15"/>
      <c r="V32" s="15"/>
      <c r="W32" s="35"/>
      <c r="X32" s="31"/>
      <c r="Y32" s="27"/>
      <c r="Z32" s="27"/>
      <c r="AA32" s="27"/>
      <c r="AB32" s="27"/>
      <c r="AC32" s="27"/>
      <c r="AD32" s="27"/>
      <c r="AE32" s="27"/>
      <c r="AF32" s="27"/>
      <c r="AG32" s="27"/>
      <c r="AH32" s="27"/>
      <c r="AI32" s="27"/>
      <c r="AJ32" s="27"/>
    </row>
    <row r="33" spans="1:36" s="83" customFormat="1" ht="55.5" customHeight="1" x14ac:dyDescent="0.2">
      <c r="A33" s="457"/>
      <c r="B33" s="310" t="s">
        <v>89</v>
      </c>
      <c r="C33" s="334" t="s">
        <v>90</v>
      </c>
      <c r="D33" s="322" t="s">
        <v>91</v>
      </c>
      <c r="E33" s="317">
        <v>43556</v>
      </c>
      <c r="F33" s="317">
        <v>43799</v>
      </c>
      <c r="G33" s="319" t="s">
        <v>92</v>
      </c>
      <c r="H33" s="326" t="s">
        <v>239</v>
      </c>
      <c r="I33" s="76" t="s">
        <v>22</v>
      </c>
      <c r="J33" s="91">
        <v>0</v>
      </c>
      <c r="K33" s="91">
        <v>0</v>
      </c>
      <c r="L33" s="101">
        <v>0.5</v>
      </c>
      <c r="M33" s="101">
        <v>1</v>
      </c>
      <c r="N33" s="77">
        <f>M33</f>
        <v>1</v>
      </c>
      <c r="O33" s="490">
        <f>N34/N33</f>
        <v>1</v>
      </c>
      <c r="P33" s="411" t="s">
        <v>252</v>
      </c>
      <c r="Q33" s="412"/>
      <c r="R33" s="413"/>
      <c r="S33" s="78"/>
      <c r="T33" s="455"/>
      <c r="U33" s="79"/>
      <c r="V33" s="80"/>
      <c r="W33" s="80"/>
      <c r="X33" s="81"/>
      <c r="Y33" s="82"/>
      <c r="Z33" s="82"/>
      <c r="AA33" s="82"/>
      <c r="AB33" s="82"/>
      <c r="AC33" s="82"/>
      <c r="AD33" s="82"/>
      <c r="AE33" s="82"/>
      <c r="AF33" s="82"/>
      <c r="AG33" s="82"/>
      <c r="AH33" s="82"/>
      <c r="AI33" s="82"/>
      <c r="AJ33" s="82"/>
    </row>
    <row r="34" spans="1:36" s="83" customFormat="1" ht="85.5" customHeight="1" x14ac:dyDescent="0.2">
      <c r="A34" s="457"/>
      <c r="B34" s="441"/>
      <c r="C34" s="335"/>
      <c r="D34" s="323"/>
      <c r="E34" s="318"/>
      <c r="F34" s="318"/>
      <c r="G34" s="320"/>
      <c r="H34" s="327"/>
      <c r="I34" s="84" t="s">
        <v>23</v>
      </c>
      <c r="J34" s="91">
        <v>0</v>
      </c>
      <c r="K34" s="91">
        <v>0</v>
      </c>
      <c r="L34" s="101">
        <v>0.5</v>
      </c>
      <c r="M34" s="85">
        <v>1</v>
      </c>
      <c r="N34" s="77">
        <v>1</v>
      </c>
      <c r="O34" s="491"/>
      <c r="P34" s="331"/>
      <c r="Q34" s="332"/>
      <c r="R34" s="333"/>
      <c r="S34" s="86"/>
      <c r="T34" s="456"/>
      <c r="U34" s="87"/>
      <c r="V34" s="88"/>
      <c r="W34" s="88"/>
      <c r="X34" s="81"/>
      <c r="Y34" s="82"/>
      <c r="Z34" s="82"/>
      <c r="AA34" s="82"/>
      <c r="AB34" s="82"/>
      <c r="AC34" s="82"/>
      <c r="AD34" s="82"/>
      <c r="AE34" s="82"/>
      <c r="AF34" s="82"/>
      <c r="AG34" s="82"/>
      <c r="AH34" s="82"/>
      <c r="AI34" s="82"/>
      <c r="AJ34" s="82"/>
    </row>
    <row r="35" spans="1:36" s="83" customFormat="1" ht="56.25" customHeight="1" x14ac:dyDescent="0.2">
      <c r="A35" s="457"/>
      <c r="B35" s="310" t="s">
        <v>131</v>
      </c>
      <c r="C35" s="334" t="s">
        <v>94</v>
      </c>
      <c r="D35" s="322" t="s">
        <v>93</v>
      </c>
      <c r="E35" s="317">
        <v>43466</v>
      </c>
      <c r="F35" s="317">
        <v>43830</v>
      </c>
      <c r="G35" s="319" t="s">
        <v>92</v>
      </c>
      <c r="H35" s="326" t="s">
        <v>206</v>
      </c>
      <c r="I35" s="76" t="s">
        <v>22</v>
      </c>
      <c r="J35" s="92">
        <v>17956</v>
      </c>
      <c r="K35" s="92">
        <v>24540</v>
      </c>
      <c r="L35" s="92">
        <v>18473</v>
      </c>
      <c r="M35" s="92">
        <v>12785</v>
      </c>
      <c r="N35" s="92">
        <f>+J35+K35+L35+M35</f>
        <v>73754</v>
      </c>
      <c r="O35" s="490">
        <f>N35/N36</f>
        <v>1</v>
      </c>
      <c r="P35" s="328" t="s">
        <v>253</v>
      </c>
      <c r="Q35" s="329"/>
      <c r="R35" s="330"/>
      <c r="S35" s="78"/>
      <c r="T35" s="456"/>
      <c r="U35" s="79"/>
      <c r="V35" s="80"/>
      <c r="W35" s="80"/>
      <c r="X35" s="81"/>
      <c r="Y35" s="82"/>
      <c r="Z35" s="82"/>
      <c r="AA35" s="82"/>
      <c r="AB35" s="82"/>
      <c r="AC35" s="82"/>
      <c r="AD35" s="82"/>
      <c r="AE35" s="82"/>
      <c r="AF35" s="82"/>
      <c r="AG35" s="82"/>
      <c r="AH35" s="82"/>
      <c r="AI35" s="82"/>
      <c r="AJ35" s="82"/>
    </row>
    <row r="36" spans="1:36" s="83" customFormat="1" ht="55.5" customHeight="1" x14ac:dyDescent="0.2">
      <c r="A36" s="457"/>
      <c r="B36" s="311"/>
      <c r="C36" s="335"/>
      <c r="D36" s="323"/>
      <c r="E36" s="318"/>
      <c r="F36" s="318"/>
      <c r="G36" s="320"/>
      <c r="H36" s="327"/>
      <c r="I36" s="84" t="s">
        <v>23</v>
      </c>
      <c r="J36" s="92">
        <v>17956</v>
      </c>
      <c r="K36" s="92">
        <v>24540</v>
      </c>
      <c r="L36" s="92">
        <v>18473</v>
      </c>
      <c r="M36" s="92">
        <v>12785</v>
      </c>
      <c r="N36" s="92">
        <f>+J36+K36+L36+M36</f>
        <v>73754</v>
      </c>
      <c r="O36" s="491"/>
      <c r="P36" s="331"/>
      <c r="Q36" s="332"/>
      <c r="R36" s="333"/>
      <c r="S36" s="86"/>
      <c r="T36" s="456"/>
      <c r="U36" s="87"/>
      <c r="V36" s="88"/>
      <c r="W36" s="88"/>
      <c r="X36" s="81"/>
      <c r="Y36" s="82"/>
      <c r="Z36" s="82"/>
      <c r="AA36" s="82"/>
      <c r="AB36" s="82"/>
      <c r="AC36" s="82"/>
      <c r="AD36" s="82"/>
      <c r="AE36" s="82"/>
      <c r="AF36" s="82"/>
      <c r="AG36" s="82"/>
      <c r="AH36" s="82"/>
      <c r="AI36" s="82"/>
      <c r="AJ36" s="82"/>
    </row>
    <row r="37" spans="1:36" s="83" customFormat="1" ht="50.25" customHeight="1" x14ac:dyDescent="0.2">
      <c r="A37" s="89"/>
      <c r="B37" s="311"/>
      <c r="C37" s="334" t="s">
        <v>96</v>
      </c>
      <c r="D37" s="322" t="s">
        <v>101</v>
      </c>
      <c r="E37" s="317">
        <v>43556</v>
      </c>
      <c r="F37" s="317">
        <v>43769</v>
      </c>
      <c r="G37" s="319" t="s">
        <v>92</v>
      </c>
      <c r="H37" s="326" t="s">
        <v>240</v>
      </c>
      <c r="I37" s="76" t="s">
        <v>22</v>
      </c>
      <c r="J37" s="84">
        <v>0</v>
      </c>
      <c r="K37" s="84">
        <v>0</v>
      </c>
      <c r="L37" s="84">
        <v>430</v>
      </c>
      <c r="M37" s="84">
        <v>1256</v>
      </c>
      <c r="N37" s="92">
        <f>L37+M37</f>
        <v>1686</v>
      </c>
      <c r="O37" s="490">
        <f>N38/N37</f>
        <v>1</v>
      </c>
      <c r="P37" s="328" t="s">
        <v>254</v>
      </c>
      <c r="Q37" s="329"/>
      <c r="R37" s="330"/>
      <c r="S37" s="86"/>
      <c r="T37" s="456"/>
      <c r="U37" s="87"/>
      <c r="V37" s="88"/>
      <c r="W37" s="88"/>
      <c r="X37" s="81"/>
      <c r="Y37" s="82"/>
      <c r="Z37" s="82"/>
      <c r="AA37" s="82"/>
      <c r="AB37" s="82"/>
      <c r="AC37" s="82"/>
      <c r="AD37" s="82"/>
      <c r="AE37" s="82"/>
      <c r="AF37" s="82"/>
      <c r="AG37" s="82"/>
      <c r="AH37" s="82"/>
      <c r="AI37" s="82"/>
      <c r="AJ37" s="82"/>
    </row>
    <row r="38" spans="1:36" s="83" customFormat="1" ht="59.25" customHeight="1" x14ac:dyDescent="0.2">
      <c r="A38" s="89"/>
      <c r="B38" s="311"/>
      <c r="C38" s="335"/>
      <c r="D38" s="323"/>
      <c r="E38" s="318">
        <v>43556</v>
      </c>
      <c r="F38" s="318">
        <v>43799</v>
      </c>
      <c r="G38" s="320"/>
      <c r="H38" s="327"/>
      <c r="I38" s="84" t="s">
        <v>23</v>
      </c>
      <c r="J38" s="84">
        <v>0</v>
      </c>
      <c r="K38" s="84">
        <v>0</v>
      </c>
      <c r="L38" s="84">
        <v>430</v>
      </c>
      <c r="M38" s="84">
        <v>1256</v>
      </c>
      <c r="N38" s="92">
        <f>L38+M38</f>
        <v>1686</v>
      </c>
      <c r="O38" s="491"/>
      <c r="P38" s="331"/>
      <c r="Q38" s="332"/>
      <c r="R38" s="333"/>
      <c r="S38" s="86"/>
      <c r="T38" s="456"/>
      <c r="U38" s="87"/>
      <c r="V38" s="88"/>
      <c r="W38" s="88"/>
      <c r="X38" s="81"/>
      <c r="Y38" s="82"/>
      <c r="Z38" s="82"/>
      <c r="AA38" s="82"/>
      <c r="AB38" s="82"/>
      <c r="AC38" s="82"/>
      <c r="AD38" s="82"/>
      <c r="AE38" s="82"/>
      <c r="AF38" s="82"/>
      <c r="AG38" s="82"/>
      <c r="AH38" s="82"/>
      <c r="AI38" s="82"/>
      <c r="AJ38" s="82"/>
    </row>
    <row r="39" spans="1:36" s="83" customFormat="1" ht="48.75" customHeight="1" x14ac:dyDescent="0.2">
      <c r="A39" s="89"/>
      <c r="B39" s="311"/>
      <c r="C39" s="334" t="s">
        <v>97</v>
      </c>
      <c r="D39" s="322" t="s">
        <v>102</v>
      </c>
      <c r="E39" s="317">
        <v>43466</v>
      </c>
      <c r="F39" s="317">
        <v>43769</v>
      </c>
      <c r="G39" s="319" t="s">
        <v>92</v>
      </c>
      <c r="H39" s="326" t="s">
        <v>241</v>
      </c>
      <c r="I39" s="76" t="s">
        <v>22</v>
      </c>
      <c r="J39" s="84">
        <v>0</v>
      </c>
      <c r="K39" s="84">
        <v>0</v>
      </c>
      <c r="L39" s="85">
        <v>1</v>
      </c>
      <c r="M39" s="84"/>
      <c r="N39" s="92">
        <f t="shared" ref="N39:N40" si="1">L39</f>
        <v>1</v>
      </c>
      <c r="O39" s="490">
        <f>N40/N39</f>
        <v>1</v>
      </c>
      <c r="P39" s="328" t="s">
        <v>242</v>
      </c>
      <c r="Q39" s="329"/>
      <c r="R39" s="330"/>
      <c r="S39" s="86"/>
      <c r="T39" s="456"/>
      <c r="U39" s="87"/>
      <c r="V39" s="88"/>
      <c r="W39" s="88"/>
      <c r="X39" s="81"/>
      <c r="Y39" s="82"/>
      <c r="Z39" s="82"/>
      <c r="AA39" s="82"/>
      <c r="AB39" s="82"/>
      <c r="AC39" s="82"/>
      <c r="AD39" s="82"/>
      <c r="AE39" s="82"/>
      <c r="AF39" s="82"/>
      <c r="AG39" s="82"/>
      <c r="AH39" s="82"/>
      <c r="AI39" s="82"/>
      <c r="AJ39" s="82"/>
    </row>
    <row r="40" spans="1:36" s="83" customFormat="1" ht="48.75" customHeight="1" x14ac:dyDescent="0.2">
      <c r="A40" s="89"/>
      <c r="B40" s="311"/>
      <c r="C40" s="335"/>
      <c r="D40" s="323"/>
      <c r="E40" s="318"/>
      <c r="F40" s="318"/>
      <c r="G40" s="320"/>
      <c r="H40" s="327"/>
      <c r="I40" s="84" t="s">
        <v>23</v>
      </c>
      <c r="J40" s="84">
        <v>0</v>
      </c>
      <c r="K40" s="84">
        <v>0</v>
      </c>
      <c r="L40" s="85">
        <v>1</v>
      </c>
      <c r="M40" s="84"/>
      <c r="N40" s="92">
        <f t="shared" si="1"/>
        <v>1</v>
      </c>
      <c r="O40" s="491"/>
      <c r="P40" s="331"/>
      <c r="Q40" s="332"/>
      <c r="R40" s="333"/>
      <c r="S40" s="86"/>
      <c r="T40" s="456"/>
      <c r="U40" s="87"/>
      <c r="V40" s="88"/>
      <c r="W40" s="88"/>
      <c r="X40" s="81"/>
      <c r="Y40" s="82"/>
      <c r="Z40" s="82"/>
      <c r="AA40" s="82"/>
      <c r="AB40" s="82"/>
      <c r="AC40" s="82"/>
      <c r="AD40" s="82"/>
      <c r="AE40" s="82"/>
      <c r="AF40" s="82"/>
      <c r="AG40" s="82"/>
      <c r="AH40" s="82"/>
      <c r="AI40" s="82"/>
      <c r="AJ40" s="82"/>
    </row>
    <row r="41" spans="1:36" s="83" customFormat="1" ht="42.75" customHeight="1" x14ac:dyDescent="0.2">
      <c r="A41" s="89"/>
      <c r="B41" s="311" t="s">
        <v>132</v>
      </c>
      <c r="C41" s="334" t="s">
        <v>95</v>
      </c>
      <c r="D41" s="322" t="s">
        <v>103</v>
      </c>
      <c r="E41" s="317">
        <v>43466</v>
      </c>
      <c r="F41" s="317">
        <v>43830</v>
      </c>
      <c r="G41" s="319" t="s">
        <v>107</v>
      </c>
      <c r="H41" s="319" t="s">
        <v>108</v>
      </c>
      <c r="I41" s="76" t="s">
        <v>22</v>
      </c>
      <c r="J41" s="93">
        <v>1</v>
      </c>
      <c r="K41" s="84">
        <v>1</v>
      </c>
      <c r="L41" s="84">
        <v>1</v>
      </c>
      <c r="M41" s="84">
        <v>1</v>
      </c>
      <c r="N41" s="92">
        <v>4</v>
      </c>
      <c r="O41" s="490">
        <f>N42/N41</f>
        <v>1</v>
      </c>
      <c r="P41" s="328" t="s">
        <v>255</v>
      </c>
      <c r="Q41" s="329"/>
      <c r="R41" s="330"/>
      <c r="S41" s="86"/>
      <c r="T41" s="456"/>
      <c r="U41" s="87"/>
      <c r="V41" s="88"/>
      <c r="W41" s="88"/>
      <c r="X41" s="81"/>
      <c r="Y41" s="82"/>
      <c r="Z41" s="82"/>
      <c r="AA41" s="82"/>
      <c r="AB41" s="82"/>
      <c r="AC41" s="82"/>
      <c r="AD41" s="82"/>
      <c r="AE41" s="82"/>
      <c r="AF41" s="82"/>
      <c r="AG41" s="82"/>
      <c r="AH41" s="82"/>
      <c r="AI41" s="82"/>
      <c r="AJ41" s="82"/>
    </row>
    <row r="42" spans="1:36" s="83" customFormat="1" ht="45.75" customHeight="1" x14ac:dyDescent="0.2">
      <c r="A42" s="89"/>
      <c r="B42" s="311"/>
      <c r="C42" s="335"/>
      <c r="D42" s="323"/>
      <c r="E42" s="318"/>
      <c r="F42" s="318"/>
      <c r="G42" s="320"/>
      <c r="H42" s="320"/>
      <c r="I42" s="84" t="s">
        <v>23</v>
      </c>
      <c r="J42" s="84">
        <v>3</v>
      </c>
      <c r="K42" s="84">
        <v>3</v>
      </c>
      <c r="L42" s="84">
        <v>3</v>
      </c>
      <c r="M42" s="84">
        <v>4</v>
      </c>
      <c r="N42" s="92">
        <v>4</v>
      </c>
      <c r="O42" s="491"/>
      <c r="P42" s="331"/>
      <c r="Q42" s="332"/>
      <c r="R42" s="333"/>
      <c r="S42" s="86"/>
      <c r="T42" s="456"/>
      <c r="U42" s="87"/>
      <c r="V42" s="88"/>
      <c r="W42" s="88"/>
      <c r="X42" s="81"/>
      <c r="Y42" s="82"/>
      <c r="Z42" s="82"/>
      <c r="AA42" s="82"/>
      <c r="AB42" s="82"/>
      <c r="AC42" s="82"/>
      <c r="AD42" s="82"/>
      <c r="AE42" s="82"/>
      <c r="AF42" s="82"/>
      <c r="AG42" s="82"/>
      <c r="AH42" s="82"/>
      <c r="AI42" s="82"/>
      <c r="AJ42" s="82"/>
    </row>
    <row r="43" spans="1:36" s="83" customFormat="1" ht="198" customHeight="1" x14ac:dyDescent="0.2">
      <c r="A43" s="457"/>
      <c r="B43" s="311"/>
      <c r="C43" s="334" t="s">
        <v>98</v>
      </c>
      <c r="D43" s="322" t="s">
        <v>104</v>
      </c>
      <c r="E43" s="317">
        <v>43466</v>
      </c>
      <c r="F43" s="317">
        <v>43830</v>
      </c>
      <c r="G43" s="319" t="s">
        <v>107</v>
      </c>
      <c r="H43" s="319" t="s">
        <v>109</v>
      </c>
      <c r="I43" s="76" t="s">
        <v>22</v>
      </c>
      <c r="J43" s="93">
        <v>0</v>
      </c>
      <c r="K43" s="84">
        <v>3</v>
      </c>
      <c r="L43" s="76"/>
      <c r="M43" s="76"/>
      <c r="N43" s="92">
        <v>3</v>
      </c>
      <c r="O43" s="490">
        <f>N44/N43</f>
        <v>1</v>
      </c>
      <c r="P43" s="328" t="s">
        <v>256</v>
      </c>
      <c r="Q43" s="329"/>
      <c r="R43" s="330"/>
      <c r="S43" s="78"/>
      <c r="T43" s="456"/>
      <c r="U43" s="79"/>
      <c r="V43" s="80"/>
      <c r="W43" s="80"/>
      <c r="X43" s="81"/>
      <c r="Y43" s="82"/>
      <c r="Z43" s="82"/>
      <c r="AA43" s="82"/>
      <c r="AB43" s="82"/>
      <c r="AC43" s="82"/>
      <c r="AD43" s="82"/>
      <c r="AE43" s="82"/>
      <c r="AF43" s="82"/>
      <c r="AG43" s="82"/>
      <c r="AH43" s="82"/>
      <c r="AI43" s="82"/>
      <c r="AJ43" s="82"/>
    </row>
    <row r="44" spans="1:36" s="83" customFormat="1" ht="268.5" customHeight="1" x14ac:dyDescent="0.2">
      <c r="A44" s="457"/>
      <c r="B44" s="311"/>
      <c r="C44" s="335"/>
      <c r="D44" s="323"/>
      <c r="E44" s="318"/>
      <c r="F44" s="318"/>
      <c r="G44" s="320"/>
      <c r="H44" s="320"/>
      <c r="I44" s="84" t="s">
        <v>23</v>
      </c>
      <c r="J44" s="84">
        <v>0</v>
      </c>
      <c r="K44" s="84">
        <v>3</v>
      </c>
      <c r="L44" s="84">
        <v>2</v>
      </c>
      <c r="M44" s="84"/>
      <c r="N44" s="92">
        <v>3</v>
      </c>
      <c r="O44" s="491"/>
      <c r="P44" s="331"/>
      <c r="Q44" s="332"/>
      <c r="R44" s="333"/>
      <c r="S44" s="86"/>
      <c r="T44" s="456"/>
      <c r="U44" s="87"/>
      <c r="V44" s="88"/>
      <c r="W44" s="88"/>
      <c r="X44" s="81"/>
      <c r="Y44" s="82"/>
      <c r="Z44" s="82"/>
      <c r="AA44" s="82"/>
      <c r="AB44" s="82"/>
      <c r="AC44" s="82"/>
      <c r="AD44" s="82"/>
      <c r="AE44" s="82"/>
      <c r="AF44" s="82"/>
      <c r="AG44" s="82"/>
      <c r="AH44" s="82"/>
      <c r="AI44" s="82"/>
      <c r="AJ44" s="82"/>
    </row>
    <row r="45" spans="1:36" s="83" customFormat="1" ht="109.5" customHeight="1" x14ac:dyDescent="0.2">
      <c r="A45" s="457"/>
      <c r="B45" s="311"/>
      <c r="C45" s="334" t="s">
        <v>100</v>
      </c>
      <c r="D45" s="322" t="s">
        <v>106</v>
      </c>
      <c r="E45" s="317">
        <v>43466</v>
      </c>
      <c r="F45" s="317">
        <v>43830</v>
      </c>
      <c r="G45" s="319" t="s">
        <v>107</v>
      </c>
      <c r="H45" s="319" t="s">
        <v>243</v>
      </c>
      <c r="I45" s="76" t="s">
        <v>22</v>
      </c>
      <c r="J45" s="84">
        <v>0</v>
      </c>
      <c r="K45" s="85">
        <v>0.5</v>
      </c>
      <c r="L45" s="102">
        <v>1</v>
      </c>
      <c r="M45" s="76"/>
      <c r="N45" s="77">
        <f>L45</f>
        <v>1</v>
      </c>
      <c r="O45" s="490">
        <f>N46/N45</f>
        <v>1</v>
      </c>
      <c r="P45" s="328" t="s">
        <v>244</v>
      </c>
      <c r="Q45" s="329"/>
      <c r="R45" s="330"/>
      <c r="S45" s="78"/>
      <c r="T45" s="456"/>
      <c r="U45" s="79"/>
      <c r="V45" s="80"/>
      <c r="W45" s="80"/>
      <c r="X45" s="81"/>
      <c r="Y45" s="82"/>
      <c r="Z45" s="82"/>
      <c r="AA45" s="82"/>
      <c r="AB45" s="82"/>
      <c r="AC45" s="82"/>
      <c r="AD45" s="82"/>
      <c r="AE45" s="82"/>
      <c r="AF45" s="82"/>
      <c r="AG45" s="82"/>
      <c r="AH45" s="82"/>
      <c r="AI45" s="82"/>
      <c r="AJ45" s="82"/>
    </row>
    <row r="46" spans="1:36" s="83" customFormat="1" ht="111" customHeight="1" x14ac:dyDescent="0.2">
      <c r="A46" s="457"/>
      <c r="B46" s="441"/>
      <c r="C46" s="335"/>
      <c r="D46" s="323"/>
      <c r="E46" s="318"/>
      <c r="F46" s="318"/>
      <c r="G46" s="320"/>
      <c r="H46" s="320"/>
      <c r="I46" s="84" t="s">
        <v>23</v>
      </c>
      <c r="J46" s="84">
        <v>0</v>
      </c>
      <c r="K46" s="84">
        <v>0</v>
      </c>
      <c r="L46" s="85">
        <v>1</v>
      </c>
      <c r="M46" s="84"/>
      <c r="N46" s="95">
        <f t="shared" ref="N46" si="2">J46+K46+L46+M46</f>
        <v>1</v>
      </c>
      <c r="O46" s="491"/>
      <c r="P46" s="331"/>
      <c r="Q46" s="332"/>
      <c r="R46" s="333"/>
      <c r="S46" s="86"/>
      <c r="T46" s="456"/>
      <c r="U46" s="87"/>
      <c r="V46" s="88"/>
      <c r="W46" s="88"/>
      <c r="X46" s="81"/>
      <c r="Y46" s="82"/>
      <c r="Z46" s="82"/>
      <c r="AA46" s="82"/>
      <c r="AB46" s="82"/>
      <c r="AC46" s="82"/>
      <c r="AD46" s="82"/>
      <c r="AE46" s="82"/>
      <c r="AF46" s="82"/>
      <c r="AG46" s="82"/>
      <c r="AH46" s="82"/>
      <c r="AI46" s="82"/>
      <c r="AJ46" s="82"/>
    </row>
    <row r="47" spans="1:36" ht="28.5" customHeight="1" x14ac:dyDescent="0.2">
      <c r="A47" s="21"/>
      <c r="B47" s="452" t="s">
        <v>10</v>
      </c>
      <c r="C47" s="453"/>
      <c r="D47" s="453"/>
      <c r="E47" s="453"/>
      <c r="F47" s="453"/>
      <c r="G47" s="453"/>
      <c r="H47" s="453"/>
      <c r="I47" s="453"/>
      <c r="J47" s="453"/>
      <c r="K47" s="453"/>
      <c r="L47" s="453"/>
      <c r="M47" s="454"/>
      <c r="N47" s="494">
        <f>(O33+O35+O37+O39+O41+O43+O45)/7</f>
        <v>1</v>
      </c>
      <c r="O47" s="495"/>
      <c r="P47" s="216"/>
      <c r="Q47" s="203"/>
      <c r="R47" s="203"/>
      <c r="S47" s="21"/>
      <c r="T47" s="30"/>
      <c r="U47" s="30"/>
      <c r="V47" s="30"/>
      <c r="W47" s="30"/>
      <c r="X47" s="31"/>
      <c r="Y47" s="27"/>
      <c r="Z47" s="27"/>
      <c r="AA47" s="27"/>
      <c r="AB47" s="27"/>
      <c r="AC47" s="27"/>
      <c r="AD47" s="27"/>
      <c r="AE47" s="27"/>
      <c r="AF47" s="27"/>
      <c r="AG47" s="27"/>
      <c r="AH47" s="27"/>
      <c r="AI47" s="27"/>
      <c r="AJ47" s="27"/>
    </row>
    <row r="48" spans="1:36" ht="36" customHeight="1" x14ac:dyDescent="0.2">
      <c r="A48" s="21"/>
      <c r="B48" s="120" t="s">
        <v>41</v>
      </c>
      <c r="C48" s="417" t="s">
        <v>110</v>
      </c>
      <c r="D48" s="417"/>
      <c r="E48" s="417"/>
      <c r="F48" s="417"/>
      <c r="G48" s="417"/>
      <c r="H48" s="417"/>
      <c r="I48" s="417"/>
      <c r="J48" s="417"/>
      <c r="K48" s="417"/>
      <c r="L48" s="321" t="s">
        <v>11</v>
      </c>
      <c r="M48" s="321"/>
      <c r="N48" s="447">
        <v>0.12</v>
      </c>
      <c r="O48" s="448"/>
      <c r="P48" s="416" t="s">
        <v>38</v>
      </c>
      <c r="Q48" s="416"/>
      <c r="R48" s="213">
        <f>N63*N48</f>
        <v>0.12</v>
      </c>
      <c r="S48" s="7"/>
      <c r="T48" s="12"/>
      <c r="U48" s="12"/>
      <c r="V48" s="12"/>
      <c r="W48" s="30"/>
      <c r="X48" s="31"/>
      <c r="Y48" s="27"/>
      <c r="Z48" s="27"/>
      <c r="AA48" s="27"/>
      <c r="AB48" s="27"/>
      <c r="AC48" s="27"/>
      <c r="AD48" s="27"/>
      <c r="AE48" s="27"/>
      <c r="AF48" s="27"/>
      <c r="AG48" s="27"/>
      <c r="AH48" s="27"/>
      <c r="AI48" s="27"/>
      <c r="AJ48" s="27"/>
    </row>
    <row r="49" spans="1:36" ht="45" customHeight="1" x14ac:dyDescent="0.2">
      <c r="A49" s="21"/>
      <c r="B49" s="369" t="s">
        <v>6</v>
      </c>
      <c r="C49" s="418" t="s">
        <v>33</v>
      </c>
      <c r="D49" s="418" t="s">
        <v>7</v>
      </c>
      <c r="E49" s="418" t="s">
        <v>8</v>
      </c>
      <c r="F49" s="418" t="s">
        <v>9</v>
      </c>
      <c r="G49" s="418" t="s">
        <v>3</v>
      </c>
      <c r="H49" s="418" t="s">
        <v>4</v>
      </c>
      <c r="I49" s="433" t="s">
        <v>31</v>
      </c>
      <c r="J49" s="434"/>
      <c r="K49" s="434"/>
      <c r="L49" s="434"/>
      <c r="M49" s="434"/>
      <c r="N49" s="434"/>
      <c r="O49" s="32"/>
      <c r="P49" s="435" t="s">
        <v>32</v>
      </c>
      <c r="Q49" s="436"/>
      <c r="R49" s="437"/>
      <c r="S49" s="2"/>
      <c r="T49" s="13"/>
      <c r="U49" s="14"/>
      <c r="V49" s="13"/>
      <c r="W49" s="30"/>
      <c r="X49" s="30"/>
      <c r="Y49" s="27"/>
      <c r="Z49" s="27"/>
      <c r="AA49" s="27"/>
      <c r="AB49" s="27"/>
      <c r="AC49" s="27"/>
      <c r="AD49" s="27"/>
      <c r="AE49" s="27"/>
      <c r="AF49" s="27"/>
      <c r="AG49" s="27"/>
      <c r="AH49" s="27"/>
      <c r="AI49" s="27"/>
      <c r="AJ49" s="27"/>
    </row>
    <row r="50" spans="1:36" ht="21" customHeight="1" x14ac:dyDescent="0.2">
      <c r="A50" s="22"/>
      <c r="B50" s="370"/>
      <c r="C50" s="419"/>
      <c r="D50" s="419"/>
      <c r="E50" s="419"/>
      <c r="F50" s="419"/>
      <c r="G50" s="419"/>
      <c r="H50" s="419"/>
      <c r="I50" s="32" t="s">
        <v>34</v>
      </c>
      <c r="J50" s="33" t="s">
        <v>24</v>
      </c>
      <c r="K50" s="33" t="s">
        <v>25</v>
      </c>
      <c r="L50" s="33" t="s">
        <v>26</v>
      </c>
      <c r="M50" s="33" t="s">
        <v>27</v>
      </c>
      <c r="N50" s="33" t="s">
        <v>18</v>
      </c>
      <c r="O50" s="34" t="s">
        <v>64</v>
      </c>
      <c r="P50" s="443"/>
      <c r="Q50" s="438"/>
      <c r="R50" s="439"/>
      <c r="S50" s="8"/>
      <c r="T50" s="15"/>
      <c r="U50" s="15"/>
      <c r="V50" s="15"/>
      <c r="W50" s="35"/>
      <c r="X50" s="31"/>
      <c r="Y50" s="27"/>
      <c r="Z50" s="27"/>
      <c r="AA50" s="27"/>
      <c r="AB50" s="27"/>
      <c r="AC50" s="27"/>
      <c r="AD50" s="27"/>
      <c r="AE50" s="27"/>
      <c r="AF50" s="27"/>
      <c r="AG50" s="27"/>
      <c r="AH50" s="27"/>
      <c r="AI50" s="27"/>
      <c r="AJ50" s="27"/>
    </row>
    <row r="51" spans="1:36" s="83" customFormat="1" ht="128.25" customHeight="1" x14ac:dyDescent="0.2">
      <c r="A51" s="457"/>
      <c r="B51" s="310" t="s">
        <v>130</v>
      </c>
      <c r="C51" s="334" t="s">
        <v>111</v>
      </c>
      <c r="D51" s="322" t="s">
        <v>112</v>
      </c>
      <c r="E51" s="317">
        <v>43466</v>
      </c>
      <c r="F51" s="317">
        <v>43830</v>
      </c>
      <c r="G51" s="319" t="s">
        <v>123</v>
      </c>
      <c r="H51" s="326" t="s">
        <v>235</v>
      </c>
      <c r="I51" s="107" t="s">
        <v>22</v>
      </c>
      <c r="J51" s="104">
        <v>0.25</v>
      </c>
      <c r="K51" s="104">
        <v>0.5</v>
      </c>
      <c r="L51" s="104">
        <v>0.75</v>
      </c>
      <c r="M51" s="104">
        <v>1</v>
      </c>
      <c r="N51" s="105">
        <v>1</v>
      </c>
      <c r="O51" s="492">
        <f>N52/N51</f>
        <v>1</v>
      </c>
      <c r="P51" s="411" t="s">
        <v>257</v>
      </c>
      <c r="Q51" s="412"/>
      <c r="R51" s="413"/>
      <c r="S51" s="78"/>
      <c r="T51" s="455"/>
      <c r="U51" s="79"/>
      <c r="V51" s="80"/>
      <c r="W51" s="80"/>
      <c r="X51" s="81"/>
      <c r="Y51" s="82"/>
      <c r="Z51" s="82"/>
      <c r="AA51" s="82"/>
      <c r="AB51" s="82"/>
      <c r="AC51" s="82"/>
      <c r="AD51" s="82"/>
      <c r="AE51" s="82"/>
      <c r="AF51" s="82"/>
      <c r="AG51" s="82"/>
      <c r="AH51" s="82"/>
      <c r="AI51" s="82"/>
      <c r="AJ51" s="82"/>
    </row>
    <row r="52" spans="1:36" s="83" customFormat="1" ht="171" customHeight="1" x14ac:dyDescent="0.2">
      <c r="A52" s="457"/>
      <c r="B52" s="311"/>
      <c r="C52" s="335"/>
      <c r="D52" s="323"/>
      <c r="E52" s="318"/>
      <c r="F52" s="318"/>
      <c r="G52" s="320"/>
      <c r="H52" s="327"/>
      <c r="I52" s="106" t="s">
        <v>23</v>
      </c>
      <c r="J52" s="108">
        <v>0.25</v>
      </c>
      <c r="K52" s="103">
        <v>0.5</v>
      </c>
      <c r="L52" s="103">
        <v>0.75</v>
      </c>
      <c r="M52" s="103">
        <v>1</v>
      </c>
      <c r="N52" s="105">
        <v>1</v>
      </c>
      <c r="O52" s="493"/>
      <c r="P52" s="331"/>
      <c r="Q52" s="332"/>
      <c r="R52" s="333"/>
      <c r="S52" s="86"/>
      <c r="T52" s="456"/>
      <c r="U52" s="87"/>
      <c r="V52" s="88"/>
      <c r="W52" s="88"/>
      <c r="X52" s="81"/>
      <c r="Y52" s="82"/>
      <c r="Z52" s="82"/>
      <c r="AA52" s="82"/>
      <c r="AB52" s="82"/>
      <c r="AC52" s="82"/>
      <c r="AD52" s="82"/>
      <c r="AE52" s="82"/>
      <c r="AF52" s="82"/>
      <c r="AG52" s="82"/>
      <c r="AH52" s="82"/>
      <c r="AI52" s="82"/>
      <c r="AJ52" s="82"/>
    </row>
    <row r="53" spans="1:36" s="83" customFormat="1" ht="50.25" customHeight="1" x14ac:dyDescent="0.2">
      <c r="A53" s="457"/>
      <c r="B53" s="311"/>
      <c r="C53" s="334" t="s">
        <v>118</v>
      </c>
      <c r="D53" s="322" t="s">
        <v>113</v>
      </c>
      <c r="E53" s="317">
        <v>43466</v>
      </c>
      <c r="F53" s="317">
        <v>43830</v>
      </c>
      <c r="G53" s="324" t="s">
        <v>124</v>
      </c>
      <c r="H53" s="98" t="s">
        <v>211</v>
      </c>
      <c r="I53" s="107" t="s">
        <v>22</v>
      </c>
      <c r="J53" s="104">
        <v>1</v>
      </c>
      <c r="K53" s="104">
        <v>1</v>
      </c>
      <c r="L53" s="104">
        <v>1</v>
      </c>
      <c r="M53" s="109">
        <v>1</v>
      </c>
      <c r="N53" s="109">
        <v>1</v>
      </c>
      <c r="O53" s="492">
        <f>N54/N53</f>
        <v>1</v>
      </c>
      <c r="P53" s="328" t="s">
        <v>258</v>
      </c>
      <c r="Q53" s="329"/>
      <c r="R53" s="330"/>
      <c r="S53" s="78"/>
      <c r="T53" s="456"/>
      <c r="U53" s="79"/>
      <c r="V53" s="80"/>
      <c r="W53" s="80"/>
      <c r="X53" s="81"/>
      <c r="Y53" s="82"/>
      <c r="Z53" s="82"/>
      <c r="AA53" s="82"/>
      <c r="AB53" s="82"/>
      <c r="AC53" s="82"/>
      <c r="AD53" s="82"/>
      <c r="AE53" s="82"/>
      <c r="AF53" s="82"/>
      <c r="AG53" s="82"/>
      <c r="AH53" s="82"/>
      <c r="AI53" s="82"/>
      <c r="AJ53" s="82"/>
    </row>
    <row r="54" spans="1:36" s="83" customFormat="1" ht="91.5" customHeight="1" x14ac:dyDescent="0.2">
      <c r="A54" s="457"/>
      <c r="B54" s="311"/>
      <c r="C54" s="335"/>
      <c r="D54" s="323"/>
      <c r="E54" s="318"/>
      <c r="F54" s="318"/>
      <c r="G54" s="325"/>
      <c r="H54" s="99"/>
      <c r="I54" s="106" t="s">
        <v>23</v>
      </c>
      <c r="J54" s="108">
        <v>1</v>
      </c>
      <c r="K54" s="103">
        <v>1</v>
      </c>
      <c r="L54" s="103">
        <v>1</v>
      </c>
      <c r="M54" s="103">
        <v>1</v>
      </c>
      <c r="N54" s="109">
        <v>1</v>
      </c>
      <c r="O54" s="493"/>
      <c r="P54" s="331"/>
      <c r="Q54" s="332"/>
      <c r="R54" s="333"/>
      <c r="S54" s="86"/>
      <c r="T54" s="456"/>
      <c r="U54" s="87"/>
      <c r="V54" s="88"/>
      <c r="W54" s="88"/>
      <c r="X54" s="81"/>
      <c r="Y54" s="82"/>
      <c r="Z54" s="82"/>
      <c r="AA54" s="82"/>
      <c r="AB54" s="82"/>
      <c r="AC54" s="82"/>
      <c r="AD54" s="82"/>
      <c r="AE54" s="82"/>
      <c r="AF54" s="82"/>
      <c r="AG54" s="82"/>
      <c r="AH54" s="82"/>
      <c r="AI54" s="82"/>
      <c r="AJ54" s="82"/>
    </row>
    <row r="55" spans="1:36" s="83" customFormat="1" ht="51.75" customHeight="1" x14ac:dyDescent="0.2">
      <c r="A55" s="89"/>
      <c r="B55" s="311"/>
      <c r="C55" s="334" t="s">
        <v>119</v>
      </c>
      <c r="D55" s="322" t="s">
        <v>114</v>
      </c>
      <c r="E55" s="317">
        <v>43466</v>
      </c>
      <c r="F55" s="317">
        <v>43769</v>
      </c>
      <c r="G55" s="324" t="s">
        <v>124</v>
      </c>
      <c r="H55" s="326" t="s">
        <v>236</v>
      </c>
      <c r="I55" s="107" t="s">
        <v>22</v>
      </c>
      <c r="J55" s="104">
        <v>1</v>
      </c>
      <c r="K55" s="104">
        <v>1</v>
      </c>
      <c r="L55" s="104">
        <v>1</v>
      </c>
      <c r="M55" s="109">
        <v>1</v>
      </c>
      <c r="N55" s="109">
        <v>1</v>
      </c>
      <c r="O55" s="492">
        <f>N56/N55</f>
        <v>1</v>
      </c>
      <c r="P55" s="328" t="s">
        <v>259</v>
      </c>
      <c r="Q55" s="329"/>
      <c r="R55" s="330"/>
      <c r="S55" s="86"/>
      <c r="T55" s="456"/>
      <c r="U55" s="87"/>
      <c r="V55" s="88"/>
      <c r="W55" s="88"/>
      <c r="X55" s="81"/>
      <c r="Y55" s="82"/>
      <c r="Z55" s="82"/>
      <c r="AA55" s="82"/>
      <c r="AB55" s="82"/>
      <c r="AC55" s="82"/>
      <c r="AD55" s="82"/>
      <c r="AE55" s="82"/>
      <c r="AF55" s="82"/>
      <c r="AG55" s="82"/>
      <c r="AH55" s="82"/>
      <c r="AI55" s="82"/>
      <c r="AJ55" s="82"/>
    </row>
    <row r="56" spans="1:36" s="83" customFormat="1" ht="60" customHeight="1" x14ac:dyDescent="0.2">
      <c r="A56" s="89"/>
      <c r="B56" s="311"/>
      <c r="C56" s="335"/>
      <c r="D56" s="323"/>
      <c r="E56" s="318">
        <v>43556</v>
      </c>
      <c r="F56" s="318">
        <v>43799</v>
      </c>
      <c r="G56" s="325"/>
      <c r="H56" s="327"/>
      <c r="I56" s="106" t="s">
        <v>23</v>
      </c>
      <c r="J56" s="103">
        <v>1</v>
      </c>
      <c r="K56" s="103">
        <v>1</v>
      </c>
      <c r="L56" s="103">
        <v>1</v>
      </c>
      <c r="M56" s="106"/>
      <c r="N56" s="109">
        <v>1</v>
      </c>
      <c r="O56" s="493"/>
      <c r="P56" s="475"/>
      <c r="Q56" s="476"/>
      <c r="R56" s="477"/>
      <c r="S56" s="86"/>
      <c r="T56" s="456"/>
      <c r="U56" s="87"/>
      <c r="V56" s="88"/>
      <c r="W56" s="88"/>
      <c r="X56" s="81"/>
      <c r="Y56" s="82"/>
      <c r="Z56" s="82"/>
      <c r="AA56" s="82"/>
      <c r="AB56" s="82"/>
      <c r="AC56" s="82"/>
      <c r="AD56" s="82"/>
      <c r="AE56" s="82"/>
      <c r="AF56" s="82"/>
      <c r="AG56" s="82"/>
      <c r="AH56" s="82"/>
      <c r="AI56" s="82"/>
      <c r="AJ56" s="82"/>
    </row>
    <row r="57" spans="1:36" s="83" customFormat="1" ht="179.25" customHeight="1" x14ac:dyDescent="0.2">
      <c r="A57" s="89"/>
      <c r="B57" s="311"/>
      <c r="C57" s="334" t="s">
        <v>120</v>
      </c>
      <c r="D57" s="322" t="s">
        <v>115</v>
      </c>
      <c r="E57" s="317">
        <v>43466</v>
      </c>
      <c r="F57" s="317">
        <v>43830</v>
      </c>
      <c r="G57" s="324" t="s">
        <v>247</v>
      </c>
      <c r="H57" s="326" t="s">
        <v>237</v>
      </c>
      <c r="I57" s="107" t="s">
        <v>22</v>
      </c>
      <c r="J57" s="104">
        <v>0.25</v>
      </c>
      <c r="K57" s="104">
        <v>0.5</v>
      </c>
      <c r="L57" s="104">
        <v>0.75</v>
      </c>
      <c r="M57" s="104">
        <v>1</v>
      </c>
      <c r="N57" s="105">
        <v>1</v>
      </c>
      <c r="O57" s="492">
        <f>N58/N57</f>
        <v>1</v>
      </c>
      <c r="P57" s="411" t="s">
        <v>257</v>
      </c>
      <c r="Q57" s="412"/>
      <c r="R57" s="413"/>
      <c r="S57" s="86"/>
      <c r="T57" s="456"/>
      <c r="U57" s="87"/>
      <c r="V57" s="88"/>
      <c r="W57" s="88"/>
      <c r="X57" s="81"/>
      <c r="Y57" s="82"/>
      <c r="Z57" s="82"/>
      <c r="AA57" s="82"/>
      <c r="AB57" s="82"/>
      <c r="AC57" s="82"/>
      <c r="AD57" s="82"/>
      <c r="AE57" s="82"/>
      <c r="AF57" s="82"/>
      <c r="AG57" s="82"/>
      <c r="AH57" s="82"/>
      <c r="AI57" s="82"/>
      <c r="AJ57" s="82"/>
    </row>
    <row r="58" spans="1:36" s="83" customFormat="1" ht="138" customHeight="1" x14ac:dyDescent="0.2">
      <c r="A58" s="89"/>
      <c r="B58" s="311"/>
      <c r="C58" s="335"/>
      <c r="D58" s="323"/>
      <c r="E58" s="318"/>
      <c r="F58" s="318"/>
      <c r="G58" s="325"/>
      <c r="H58" s="327"/>
      <c r="I58" s="106" t="s">
        <v>23</v>
      </c>
      <c r="J58" s="108">
        <v>0.25</v>
      </c>
      <c r="K58" s="103">
        <v>0.5</v>
      </c>
      <c r="L58" s="103">
        <v>0.75</v>
      </c>
      <c r="M58" s="103">
        <v>1</v>
      </c>
      <c r="N58" s="105">
        <v>1</v>
      </c>
      <c r="O58" s="493"/>
      <c r="P58" s="331"/>
      <c r="Q58" s="332"/>
      <c r="R58" s="333"/>
      <c r="S58" s="86"/>
      <c r="T58" s="456"/>
      <c r="U58" s="87"/>
      <c r="V58" s="88"/>
      <c r="W58" s="88"/>
      <c r="X58" s="81"/>
      <c r="Y58" s="82"/>
      <c r="Z58" s="82"/>
      <c r="AA58" s="82"/>
      <c r="AB58" s="82"/>
      <c r="AC58" s="82"/>
      <c r="AD58" s="82"/>
      <c r="AE58" s="82"/>
      <c r="AF58" s="82"/>
      <c r="AG58" s="82"/>
      <c r="AH58" s="82"/>
      <c r="AI58" s="82"/>
      <c r="AJ58" s="82"/>
    </row>
    <row r="59" spans="1:36" s="83" customFormat="1" ht="48.75" customHeight="1" x14ac:dyDescent="0.2">
      <c r="A59" s="89"/>
      <c r="B59" s="311"/>
      <c r="C59" s="334" t="s">
        <v>121</v>
      </c>
      <c r="D59" s="322" t="s">
        <v>116</v>
      </c>
      <c r="E59" s="317">
        <v>43466</v>
      </c>
      <c r="F59" s="317">
        <v>43830</v>
      </c>
      <c r="G59" s="319" t="s">
        <v>125</v>
      </c>
      <c r="H59" s="326" t="s">
        <v>210</v>
      </c>
      <c r="I59" s="107" t="s">
        <v>22</v>
      </c>
      <c r="J59" s="110">
        <v>2933</v>
      </c>
      <c r="K59" s="110">
        <v>6615</v>
      </c>
      <c r="L59" s="110">
        <f>K59+1991</f>
        <v>8606</v>
      </c>
      <c r="M59" s="106">
        <v>11706</v>
      </c>
      <c r="N59" s="111">
        <f>M59</f>
        <v>11706</v>
      </c>
      <c r="O59" s="492">
        <f>N60/N59</f>
        <v>1</v>
      </c>
      <c r="P59" s="472" t="s">
        <v>260</v>
      </c>
      <c r="Q59" s="473"/>
      <c r="R59" s="474"/>
      <c r="S59" s="86"/>
      <c r="T59" s="456"/>
      <c r="U59" s="87"/>
      <c r="V59" s="88"/>
      <c r="W59" s="88"/>
      <c r="X59" s="81"/>
      <c r="Y59" s="82"/>
      <c r="Z59" s="82"/>
      <c r="AA59" s="82"/>
      <c r="AB59" s="82"/>
      <c r="AC59" s="82"/>
      <c r="AD59" s="82"/>
      <c r="AE59" s="82"/>
      <c r="AF59" s="82"/>
      <c r="AG59" s="82"/>
      <c r="AH59" s="82"/>
      <c r="AI59" s="82"/>
      <c r="AJ59" s="82"/>
    </row>
    <row r="60" spans="1:36" s="83" customFormat="1" ht="48.75" customHeight="1" x14ac:dyDescent="0.2">
      <c r="A60" s="89"/>
      <c r="B60" s="441"/>
      <c r="C60" s="335"/>
      <c r="D60" s="323"/>
      <c r="E60" s="318"/>
      <c r="F60" s="318"/>
      <c r="G60" s="320"/>
      <c r="H60" s="327"/>
      <c r="I60" s="106" t="s">
        <v>23</v>
      </c>
      <c r="J60" s="110">
        <v>2933</v>
      </c>
      <c r="K60" s="110">
        <v>6615</v>
      </c>
      <c r="L60" s="110">
        <f>K60+1991</f>
        <v>8606</v>
      </c>
      <c r="M60" s="106">
        <v>11706</v>
      </c>
      <c r="N60" s="111">
        <f>M60</f>
        <v>11706</v>
      </c>
      <c r="O60" s="493"/>
      <c r="P60" s="475"/>
      <c r="Q60" s="476"/>
      <c r="R60" s="477"/>
      <c r="S60" s="86"/>
      <c r="T60" s="456"/>
      <c r="U60" s="87"/>
      <c r="V60" s="88"/>
      <c r="W60" s="88"/>
      <c r="X60" s="81"/>
      <c r="Y60" s="82"/>
      <c r="Z60" s="82"/>
      <c r="AA60" s="82"/>
      <c r="AB60" s="82"/>
      <c r="AC60" s="82"/>
      <c r="AD60" s="82"/>
      <c r="AE60" s="82"/>
      <c r="AF60" s="82"/>
      <c r="AG60" s="82"/>
      <c r="AH60" s="82"/>
      <c r="AI60" s="82"/>
      <c r="AJ60" s="82"/>
    </row>
    <row r="61" spans="1:36" s="83" customFormat="1" ht="74.25" customHeight="1" x14ac:dyDescent="0.2">
      <c r="A61" s="457"/>
      <c r="B61" s="310" t="s">
        <v>133</v>
      </c>
      <c r="C61" s="478" t="s">
        <v>122</v>
      </c>
      <c r="D61" s="304" t="s">
        <v>117</v>
      </c>
      <c r="E61" s="317">
        <v>43466</v>
      </c>
      <c r="F61" s="317">
        <v>43830</v>
      </c>
      <c r="G61" s="319" t="s">
        <v>126</v>
      </c>
      <c r="H61" s="319" t="s">
        <v>212</v>
      </c>
      <c r="I61" s="107" t="s">
        <v>22</v>
      </c>
      <c r="J61" s="104">
        <v>1</v>
      </c>
      <c r="K61" s="104">
        <v>1</v>
      </c>
      <c r="L61" s="104">
        <v>1</v>
      </c>
      <c r="M61" s="109">
        <v>1</v>
      </c>
      <c r="N61" s="109">
        <v>1</v>
      </c>
      <c r="O61" s="492">
        <f>N62/N61</f>
        <v>1</v>
      </c>
      <c r="P61" s="472" t="s">
        <v>238</v>
      </c>
      <c r="Q61" s="473"/>
      <c r="R61" s="474"/>
      <c r="S61" s="78"/>
      <c r="T61" s="456"/>
      <c r="U61" s="79"/>
      <c r="V61" s="80"/>
      <c r="W61" s="80"/>
      <c r="X61" s="81"/>
      <c r="Y61" s="82"/>
      <c r="Z61" s="82"/>
      <c r="AA61" s="82"/>
      <c r="AB61" s="82"/>
      <c r="AC61" s="82"/>
      <c r="AD61" s="82"/>
      <c r="AE61" s="82"/>
      <c r="AF61" s="82"/>
      <c r="AG61" s="82"/>
      <c r="AH61" s="82"/>
      <c r="AI61" s="82"/>
      <c r="AJ61" s="82"/>
    </row>
    <row r="62" spans="1:36" s="83" customFormat="1" ht="86.25" customHeight="1" x14ac:dyDescent="0.2">
      <c r="A62" s="457"/>
      <c r="B62" s="441"/>
      <c r="C62" s="479"/>
      <c r="D62" s="305"/>
      <c r="E62" s="318"/>
      <c r="F62" s="318"/>
      <c r="G62" s="320"/>
      <c r="H62" s="320"/>
      <c r="I62" s="106" t="s">
        <v>23</v>
      </c>
      <c r="J62" s="108">
        <v>1</v>
      </c>
      <c r="K62" s="103">
        <v>1</v>
      </c>
      <c r="L62" s="103">
        <v>1</v>
      </c>
      <c r="M62" s="103">
        <v>1</v>
      </c>
      <c r="N62" s="109">
        <v>1</v>
      </c>
      <c r="O62" s="493"/>
      <c r="P62" s="331"/>
      <c r="Q62" s="332"/>
      <c r="R62" s="333"/>
      <c r="S62" s="86"/>
      <c r="T62" s="456"/>
      <c r="U62" s="87"/>
      <c r="V62" s="88"/>
      <c r="W62" s="88"/>
      <c r="X62" s="81"/>
      <c r="Y62" s="82"/>
      <c r="Z62" s="82"/>
      <c r="AA62" s="82"/>
      <c r="AB62" s="82"/>
      <c r="AC62" s="82"/>
      <c r="AD62" s="82"/>
      <c r="AE62" s="82"/>
      <c r="AF62" s="82"/>
      <c r="AG62" s="82"/>
      <c r="AH62" s="82"/>
      <c r="AI62" s="82"/>
      <c r="AJ62" s="82"/>
    </row>
    <row r="63" spans="1:36" s="83" customFormat="1" ht="28.5" customHeight="1" x14ac:dyDescent="0.2">
      <c r="A63" s="90"/>
      <c r="B63" s="485" t="s">
        <v>10</v>
      </c>
      <c r="C63" s="486"/>
      <c r="D63" s="486"/>
      <c r="E63" s="486"/>
      <c r="F63" s="486"/>
      <c r="G63" s="486"/>
      <c r="H63" s="486"/>
      <c r="I63" s="486"/>
      <c r="J63" s="486"/>
      <c r="K63" s="486"/>
      <c r="L63" s="486"/>
      <c r="M63" s="487"/>
      <c r="N63" s="494">
        <f>(O51+O53+O55+O57+O59+O61)/6</f>
        <v>1</v>
      </c>
      <c r="O63" s="495"/>
      <c r="P63" s="217"/>
      <c r="Q63" s="218"/>
      <c r="R63" s="218"/>
      <c r="S63" s="90"/>
      <c r="T63" s="80"/>
      <c r="U63" s="80"/>
      <c r="V63" s="80"/>
      <c r="W63" s="80"/>
      <c r="X63" s="81"/>
      <c r="Y63" s="82"/>
      <c r="Z63" s="82"/>
      <c r="AA63" s="82"/>
      <c r="AB63" s="82"/>
      <c r="AC63" s="82"/>
      <c r="AD63" s="82"/>
      <c r="AE63" s="82"/>
      <c r="AF63" s="82"/>
      <c r="AG63" s="82"/>
      <c r="AH63" s="82"/>
      <c r="AI63" s="82"/>
      <c r="AJ63" s="82"/>
    </row>
    <row r="64" spans="1:36" s="124" customFormat="1" ht="36" customHeight="1" x14ac:dyDescent="0.2">
      <c r="A64" s="119"/>
      <c r="B64" s="120" t="s">
        <v>44</v>
      </c>
      <c r="C64" s="312" t="s">
        <v>128</v>
      </c>
      <c r="D64" s="312"/>
      <c r="E64" s="312"/>
      <c r="F64" s="312"/>
      <c r="G64" s="312"/>
      <c r="H64" s="312"/>
      <c r="I64" s="312"/>
      <c r="J64" s="312"/>
      <c r="K64" s="312"/>
      <c r="L64" s="313" t="s">
        <v>11</v>
      </c>
      <c r="M64" s="313"/>
      <c r="N64" s="255">
        <v>0.11</v>
      </c>
      <c r="O64" s="256"/>
      <c r="P64" s="314" t="s">
        <v>38</v>
      </c>
      <c r="Q64" s="314"/>
      <c r="R64" s="219">
        <f>N79*N64</f>
        <v>6.9666666666666668E-2</v>
      </c>
      <c r="S64" s="121"/>
      <c r="T64" s="122"/>
      <c r="U64" s="122"/>
      <c r="V64" s="122"/>
      <c r="W64" s="123"/>
      <c r="X64" s="36"/>
    </row>
    <row r="65" spans="1:24" s="124" customFormat="1" ht="45" customHeight="1" x14ac:dyDescent="0.2">
      <c r="A65" s="119"/>
      <c r="B65" s="369" t="s">
        <v>6</v>
      </c>
      <c r="C65" s="371" t="s">
        <v>33</v>
      </c>
      <c r="D65" s="371" t="s">
        <v>7</v>
      </c>
      <c r="E65" s="371" t="s">
        <v>8</v>
      </c>
      <c r="F65" s="371" t="s">
        <v>9</v>
      </c>
      <c r="G65" s="371" t="s">
        <v>3</v>
      </c>
      <c r="H65" s="371" t="s">
        <v>4</v>
      </c>
      <c r="I65" s="373" t="s">
        <v>31</v>
      </c>
      <c r="J65" s="374"/>
      <c r="K65" s="374"/>
      <c r="L65" s="374"/>
      <c r="M65" s="374"/>
      <c r="N65" s="374"/>
      <c r="O65" s="480"/>
      <c r="P65" s="261" t="s">
        <v>32</v>
      </c>
      <c r="Q65" s="262"/>
      <c r="R65" s="263"/>
      <c r="S65" s="125"/>
      <c r="T65" s="126"/>
      <c r="U65" s="127"/>
      <c r="V65" s="126"/>
      <c r="W65" s="123"/>
      <c r="X65" s="123"/>
    </row>
    <row r="66" spans="1:24" s="124" customFormat="1" ht="21" customHeight="1" x14ac:dyDescent="0.2">
      <c r="A66" s="128"/>
      <c r="B66" s="370"/>
      <c r="C66" s="372"/>
      <c r="D66" s="372"/>
      <c r="E66" s="372"/>
      <c r="F66" s="372"/>
      <c r="G66" s="372"/>
      <c r="H66" s="372"/>
      <c r="I66" s="129" t="s">
        <v>34</v>
      </c>
      <c r="J66" s="130" t="s">
        <v>24</v>
      </c>
      <c r="K66" s="130" t="s">
        <v>25</v>
      </c>
      <c r="L66" s="130" t="s">
        <v>26</v>
      </c>
      <c r="M66" s="130" t="s">
        <v>27</v>
      </c>
      <c r="N66" s="130" t="s">
        <v>18</v>
      </c>
      <c r="O66" s="131" t="s">
        <v>64</v>
      </c>
      <c r="P66" s="264"/>
      <c r="Q66" s="265"/>
      <c r="R66" s="266"/>
      <c r="S66" s="132"/>
      <c r="T66" s="133"/>
      <c r="U66" s="133"/>
      <c r="V66" s="133"/>
      <c r="W66" s="134"/>
      <c r="X66" s="36"/>
    </row>
    <row r="67" spans="1:24" s="139" customFormat="1" ht="120" customHeight="1" x14ac:dyDescent="0.2">
      <c r="A67" s="301"/>
      <c r="B67" s="310" t="s">
        <v>129</v>
      </c>
      <c r="C67" s="302" t="s">
        <v>45</v>
      </c>
      <c r="D67" s="304" t="s">
        <v>146</v>
      </c>
      <c r="E67" s="306">
        <v>43466</v>
      </c>
      <c r="F67" s="306">
        <v>43830</v>
      </c>
      <c r="G67" s="308" t="s">
        <v>152</v>
      </c>
      <c r="H67" s="308" t="s">
        <v>213</v>
      </c>
      <c r="I67" s="113" t="s">
        <v>22</v>
      </c>
      <c r="J67" s="114">
        <v>1</v>
      </c>
      <c r="K67" s="114">
        <v>1</v>
      </c>
      <c r="L67" s="114">
        <v>1</v>
      </c>
      <c r="M67" s="114">
        <v>1</v>
      </c>
      <c r="N67" s="115">
        <v>1</v>
      </c>
      <c r="O67" s="257">
        <f>N68/N67</f>
        <v>1</v>
      </c>
      <c r="P67" s="270" t="s">
        <v>261</v>
      </c>
      <c r="Q67" s="271"/>
      <c r="R67" s="272"/>
      <c r="S67" s="135"/>
      <c r="T67" s="315"/>
      <c r="U67" s="136"/>
      <c r="V67" s="137"/>
      <c r="W67" s="137"/>
      <c r="X67" s="138"/>
    </row>
    <row r="68" spans="1:24" s="139" customFormat="1" ht="153.75" customHeight="1" x14ac:dyDescent="0.2">
      <c r="A68" s="301"/>
      <c r="B68" s="311"/>
      <c r="C68" s="303"/>
      <c r="D68" s="305"/>
      <c r="E68" s="307"/>
      <c r="F68" s="307"/>
      <c r="G68" s="309"/>
      <c r="H68" s="309"/>
      <c r="I68" s="116" t="s">
        <v>23</v>
      </c>
      <c r="J68" s="117">
        <v>1</v>
      </c>
      <c r="K68" s="118">
        <v>1</v>
      </c>
      <c r="L68" s="118">
        <v>1</v>
      </c>
      <c r="M68" s="116"/>
      <c r="N68" s="115">
        <v>1</v>
      </c>
      <c r="O68" s="258"/>
      <c r="P68" s="273"/>
      <c r="Q68" s="274"/>
      <c r="R68" s="275"/>
      <c r="S68" s="140"/>
      <c r="T68" s="316"/>
      <c r="U68" s="141"/>
      <c r="V68" s="142"/>
      <c r="W68" s="142"/>
      <c r="X68" s="138"/>
    </row>
    <row r="69" spans="1:24" s="139" customFormat="1" ht="78.75" customHeight="1" x14ac:dyDescent="0.2">
      <c r="A69" s="301"/>
      <c r="B69" s="311"/>
      <c r="C69" s="302" t="s">
        <v>46</v>
      </c>
      <c r="D69" s="304" t="s">
        <v>147</v>
      </c>
      <c r="E69" s="306">
        <v>43466</v>
      </c>
      <c r="F69" s="306">
        <v>43830</v>
      </c>
      <c r="G69" s="483" t="s">
        <v>152</v>
      </c>
      <c r="H69" s="308" t="s">
        <v>214</v>
      </c>
      <c r="I69" s="113" t="s">
        <v>22</v>
      </c>
      <c r="J69" s="118">
        <v>0.25</v>
      </c>
      <c r="K69" s="118">
        <v>0.5</v>
      </c>
      <c r="L69" s="118">
        <v>0.75</v>
      </c>
      <c r="M69" s="118">
        <v>1</v>
      </c>
      <c r="N69" s="115">
        <v>1</v>
      </c>
      <c r="O69" s="257">
        <f>N70</f>
        <v>0.8</v>
      </c>
      <c r="P69" s="290" t="s">
        <v>262</v>
      </c>
      <c r="Q69" s="291"/>
      <c r="R69" s="292"/>
      <c r="S69" s="135"/>
      <c r="T69" s="316"/>
      <c r="U69" s="136"/>
      <c r="V69" s="137"/>
      <c r="W69" s="137"/>
      <c r="X69" s="138"/>
    </row>
    <row r="70" spans="1:24" s="139" customFormat="1" ht="84" customHeight="1" x14ac:dyDescent="0.2">
      <c r="A70" s="301"/>
      <c r="B70" s="311"/>
      <c r="C70" s="303"/>
      <c r="D70" s="305"/>
      <c r="E70" s="307"/>
      <c r="F70" s="307"/>
      <c r="G70" s="484"/>
      <c r="H70" s="309"/>
      <c r="I70" s="116" t="s">
        <v>23</v>
      </c>
      <c r="J70" s="118">
        <v>0.2</v>
      </c>
      <c r="K70" s="118">
        <v>0.2</v>
      </c>
      <c r="L70" s="118">
        <v>0.1</v>
      </c>
      <c r="M70" s="118">
        <v>0.8</v>
      </c>
      <c r="N70" s="115">
        <v>0.8</v>
      </c>
      <c r="O70" s="258"/>
      <c r="P70" s="273"/>
      <c r="Q70" s="274"/>
      <c r="R70" s="275"/>
      <c r="S70" s="140"/>
      <c r="T70" s="316"/>
      <c r="U70" s="141"/>
      <c r="V70" s="142"/>
      <c r="W70" s="142"/>
      <c r="X70" s="138"/>
    </row>
    <row r="71" spans="1:24" s="139" customFormat="1" ht="86.25" customHeight="1" x14ac:dyDescent="0.2">
      <c r="A71" s="143"/>
      <c r="B71" s="311"/>
      <c r="C71" s="302" t="s">
        <v>136</v>
      </c>
      <c r="D71" s="304" t="s">
        <v>148</v>
      </c>
      <c r="E71" s="306">
        <v>43466</v>
      </c>
      <c r="F71" s="306">
        <v>43830</v>
      </c>
      <c r="G71" s="483" t="s">
        <v>152</v>
      </c>
      <c r="H71" s="308" t="s">
        <v>215</v>
      </c>
      <c r="I71" s="113" t="s">
        <v>22</v>
      </c>
      <c r="J71" s="116">
        <v>200</v>
      </c>
      <c r="K71" s="116">
        <v>500</v>
      </c>
      <c r="L71" s="116">
        <v>500</v>
      </c>
      <c r="M71" s="116">
        <v>300</v>
      </c>
      <c r="N71" s="144">
        <v>1500</v>
      </c>
      <c r="O71" s="257">
        <v>1</v>
      </c>
      <c r="P71" s="241" t="s">
        <v>263</v>
      </c>
      <c r="Q71" s="242"/>
      <c r="R71" s="243"/>
      <c r="S71" s="140"/>
      <c r="T71" s="316"/>
      <c r="U71" s="141"/>
      <c r="V71" s="142"/>
      <c r="W71" s="142"/>
      <c r="X71" s="138"/>
    </row>
    <row r="72" spans="1:24" s="139" customFormat="1" ht="86.25" customHeight="1" x14ac:dyDescent="0.2">
      <c r="A72" s="143"/>
      <c r="B72" s="311"/>
      <c r="C72" s="303"/>
      <c r="D72" s="305"/>
      <c r="E72" s="307">
        <v>43556</v>
      </c>
      <c r="F72" s="307">
        <v>43799</v>
      </c>
      <c r="G72" s="484"/>
      <c r="H72" s="309"/>
      <c r="I72" s="116" t="s">
        <v>23</v>
      </c>
      <c r="J72" s="116">
        <v>195</v>
      </c>
      <c r="K72" s="116">
        <v>819</v>
      </c>
      <c r="L72" s="116">
        <f>1636-1014</f>
        <v>622</v>
      </c>
      <c r="M72" s="116">
        <v>489</v>
      </c>
      <c r="N72" s="144">
        <f>J72+K72+L72+M72</f>
        <v>2125</v>
      </c>
      <c r="O72" s="297"/>
      <c r="P72" s="244"/>
      <c r="Q72" s="245"/>
      <c r="R72" s="246"/>
      <c r="S72" s="140">
        <f>2125-1936</f>
        <v>189</v>
      </c>
      <c r="T72" s="316"/>
      <c r="U72" s="141"/>
      <c r="V72" s="142"/>
      <c r="W72" s="142"/>
      <c r="X72" s="138"/>
    </row>
    <row r="73" spans="1:24" s="139" customFormat="1" ht="68.25" customHeight="1" x14ac:dyDescent="0.2">
      <c r="A73" s="143"/>
      <c r="B73" s="310" t="s">
        <v>134</v>
      </c>
      <c r="C73" s="302" t="s">
        <v>137</v>
      </c>
      <c r="D73" s="304" t="s">
        <v>149</v>
      </c>
      <c r="E73" s="306">
        <v>43466</v>
      </c>
      <c r="F73" s="306">
        <v>43830</v>
      </c>
      <c r="G73" s="483" t="s">
        <v>153</v>
      </c>
      <c r="H73" s="308" t="s">
        <v>155</v>
      </c>
      <c r="I73" s="113" t="s">
        <v>22</v>
      </c>
      <c r="J73" s="116">
        <v>0</v>
      </c>
      <c r="K73" s="116">
        <v>0</v>
      </c>
      <c r="L73" s="116">
        <v>0</v>
      </c>
      <c r="M73" s="116">
        <v>3</v>
      </c>
      <c r="N73" s="144">
        <v>3</v>
      </c>
      <c r="O73" s="257">
        <v>0</v>
      </c>
      <c r="P73" s="247" t="s">
        <v>277</v>
      </c>
      <c r="Q73" s="248"/>
      <c r="R73" s="249"/>
      <c r="S73" s="140"/>
      <c r="T73" s="316"/>
      <c r="U73" s="141"/>
      <c r="V73" s="142"/>
      <c r="W73" s="142"/>
      <c r="X73" s="138"/>
    </row>
    <row r="74" spans="1:24" s="139" customFormat="1" ht="138.75" customHeight="1" x14ac:dyDescent="0.2">
      <c r="A74" s="143"/>
      <c r="B74" s="311"/>
      <c r="C74" s="303"/>
      <c r="D74" s="305"/>
      <c r="E74" s="307"/>
      <c r="F74" s="307"/>
      <c r="G74" s="484"/>
      <c r="H74" s="309"/>
      <c r="I74" s="116" t="s">
        <v>23</v>
      </c>
      <c r="J74" s="116">
        <v>0</v>
      </c>
      <c r="K74" s="116">
        <v>0</v>
      </c>
      <c r="L74" s="116">
        <v>0</v>
      </c>
      <c r="M74" s="116"/>
      <c r="N74" s="144">
        <f>J74+K74+L74+M74</f>
        <v>0</v>
      </c>
      <c r="O74" s="258"/>
      <c r="P74" s="250"/>
      <c r="Q74" s="251"/>
      <c r="R74" s="252"/>
      <c r="S74" s="140"/>
      <c r="T74" s="316"/>
      <c r="U74" s="141"/>
      <c r="V74" s="142"/>
      <c r="W74" s="142"/>
      <c r="X74" s="138"/>
    </row>
    <row r="75" spans="1:24" s="139" customFormat="1" ht="48.75" customHeight="1" x14ac:dyDescent="0.2">
      <c r="A75" s="143"/>
      <c r="B75" s="311"/>
      <c r="C75" s="302" t="s">
        <v>138</v>
      </c>
      <c r="D75" s="304" t="s">
        <v>150</v>
      </c>
      <c r="E75" s="306">
        <v>43466</v>
      </c>
      <c r="F75" s="306">
        <v>43830</v>
      </c>
      <c r="G75" s="308" t="s">
        <v>154</v>
      </c>
      <c r="H75" s="308" t="s">
        <v>156</v>
      </c>
      <c r="I75" s="113" t="s">
        <v>22</v>
      </c>
      <c r="J75" s="116">
        <v>0</v>
      </c>
      <c r="K75" s="116">
        <v>0</v>
      </c>
      <c r="L75" s="116">
        <v>0</v>
      </c>
      <c r="M75" s="116">
        <v>3</v>
      </c>
      <c r="N75" s="116">
        <v>3</v>
      </c>
      <c r="O75" s="257">
        <v>1</v>
      </c>
      <c r="P75" s="247" t="s">
        <v>276</v>
      </c>
      <c r="Q75" s="248"/>
      <c r="R75" s="249"/>
      <c r="S75" s="140"/>
      <c r="T75" s="316"/>
      <c r="U75" s="141"/>
      <c r="V75" s="142"/>
      <c r="W75" s="142"/>
      <c r="X75" s="138"/>
    </row>
    <row r="76" spans="1:24" s="139" customFormat="1" ht="68.25" customHeight="1" x14ac:dyDescent="0.2">
      <c r="A76" s="143"/>
      <c r="B76" s="441"/>
      <c r="C76" s="303"/>
      <c r="D76" s="305"/>
      <c r="E76" s="307"/>
      <c r="F76" s="307"/>
      <c r="G76" s="309"/>
      <c r="H76" s="309"/>
      <c r="I76" s="116" t="s">
        <v>23</v>
      </c>
      <c r="J76" s="116">
        <v>0</v>
      </c>
      <c r="K76" s="116">
        <v>0</v>
      </c>
      <c r="L76" s="116">
        <v>0</v>
      </c>
      <c r="M76" s="116">
        <v>3</v>
      </c>
      <c r="N76" s="116">
        <v>3</v>
      </c>
      <c r="O76" s="258"/>
      <c r="P76" s="250"/>
      <c r="Q76" s="251"/>
      <c r="R76" s="252"/>
      <c r="S76" s="140"/>
      <c r="T76" s="316"/>
      <c r="U76" s="141"/>
      <c r="V76" s="142"/>
      <c r="W76" s="142"/>
      <c r="X76" s="138"/>
    </row>
    <row r="77" spans="1:24" s="139" customFormat="1" ht="48.75" customHeight="1" x14ac:dyDescent="0.2">
      <c r="A77" s="301"/>
      <c r="B77" s="310" t="s">
        <v>135</v>
      </c>
      <c r="C77" s="481" t="s">
        <v>139</v>
      </c>
      <c r="D77" s="304" t="s">
        <v>151</v>
      </c>
      <c r="E77" s="306">
        <v>43466</v>
      </c>
      <c r="F77" s="306">
        <v>43830</v>
      </c>
      <c r="G77" s="308" t="s">
        <v>153</v>
      </c>
      <c r="H77" s="308" t="s">
        <v>157</v>
      </c>
      <c r="I77" s="113" t="s">
        <v>22</v>
      </c>
      <c r="J77" s="116">
        <v>0</v>
      </c>
      <c r="K77" s="116">
        <v>0</v>
      </c>
      <c r="L77" s="113">
        <v>0</v>
      </c>
      <c r="M77" s="113">
        <v>1</v>
      </c>
      <c r="N77" s="113">
        <v>1</v>
      </c>
      <c r="O77" s="257">
        <v>0</v>
      </c>
      <c r="P77" s="247" t="s">
        <v>278</v>
      </c>
      <c r="Q77" s="248"/>
      <c r="R77" s="249"/>
      <c r="S77" s="135"/>
      <c r="T77" s="316"/>
      <c r="U77" s="136"/>
      <c r="V77" s="137"/>
      <c r="W77" s="137"/>
      <c r="X77" s="138"/>
    </row>
    <row r="78" spans="1:24" s="139" customFormat="1" ht="84" customHeight="1" x14ac:dyDescent="0.2">
      <c r="A78" s="301"/>
      <c r="B78" s="441"/>
      <c r="C78" s="482"/>
      <c r="D78" s="305"/>
      <c r="E78" s="307"/>
      <c r="F78" s="307"/>
      <c r="G78" s="309"/>
      <c r="H78" s="309"/>
      <c r="I78" s="116" t="s">
        <v>23</v>
      </c>
      <c r="J78" s="116">
        <v>0</v>
      </c>
      <c r="K78" s="116">
        <v>0</v>
      </c>
      <c r="L78" s="116">
        <v>0</v>
      </c>
      <c r="M78" s="116">
        <v>0</v>
      </c>
      <c r="N78" s="116">
        <v>0</v>
      </c>
      <c r="O78" s="258"/>
      <c r="P78" s="267"/>
      <c r="Q78" s="268"/>
      <c r="R78" s="269"/>
      <c r="S78" s="140"/>
      <c r="T78" s="316"/>
      <c r="U78" s="141"/>
      <c r="V78" s="142"/>
      <c r="W78" s="142"/>
      <c r="X78" s="138"/>
    </row>
    <row r="79" spans="1:24" s="139" customFormat="1" ht="28.5" customHeight="1" x14ac:dyDescent="0.2">
      <c r="A79" s="153"/>
      <c r="B79" s="298" t="s">
        <v>10</v>
      </c>
      <c r="C79" s="299"/>
      <c r="D79" s="299"/>
      <c r="E79" s="299"/>
      <c r="F79" s="299"/>
      <c r="G79" s="299"/>
      <c r="H79" s="299"/>
      <c r="I79" s="299"/>
      <c r="J79" s="299"/>
      <c r="K79" s="299"/>
      <c r="L79" s="299"/>
      <c r="M79" s="300"/>
      <c r="N79" s="253">
        <f>(O67+O69+O71+O73+O75+O77)/6</f>
        <v>0.6333333333333333</v>
      </c>
      <c r="O79" s="254"/>
      <c r="P79" s="220"/>
      <c r="Q79" s="221"/>
      <c r="R79" s="221"/>
      <c r="S79" s="153"/>
      <c r="T79" s="137"/>
      <c r="U79" s="137"/>
      <c r="V79" s="137"/>
      <c r="W79" s="137"/>
      <c r="X79" s="138"/>
    </row>
    <row r="80" spans="1:24" s="124" customFormat="1" ht="36" customHeight="1" x14ac:dyDescent="0.2">
      <c r="A80" s="119"/>
      <c r="B80" s="120" t="s">
        <v>141</v>
      </c>
      <c r="C80" s="312" t="s">
        <v>140</v>
      </c>
      <c r="D80" s="312"/>
      <c r="E80" s="312"/>
      <c r="F80" s="312"/>
      <c r="G80" s="312"/>
      <c r="H80" s="312"/>
      <c r="I80" s="312"/>
      <c r="J80" s="312"/>
      <c r="K80" s="312"/>
      <c r="L80" s="313" t="s">
        <v>11</v>
      </c>
      <c r="M80" s="313"/>
      <c r="N80" s="255">
        <v>0.15</v>
      </c>
      <c r="O80" s="256"/>
      <c r="P80" s="314" t="s">
        <v>38</v>
      </c>
      <c r="Q80" s="314"/>
      <c r="R80" s="219">
        <f>N91*N80</f>
        <v>0.15</v>
      </c>
      <c r="S80" s="121"/>
      <c r="T80" s="122"/>
      <c r="U80" s="122"/>
      <c r="V80" s="122"/>
      <c r="W80" s="123"/>
      <c r="X80" s="36"/>
    </row>
    <row r="81" spans="1:24" s="124" customFormat="1" ht="45" customHeight="1" x14ac:dyDescent="0.2">
      <c r="A81" s="119"/>
      <c r="B81" s="369" t="s">
        <v>6</v>
      </c>
      <c r="C81" s="371" t="s">
        <v>33</v>
      </c>
      <c r="D81" s="371" t="s">
        <v>7</v>
      </c>
      <c r="E81" s="371" t="s">
        <v>8</v>
      </c>
      <c r="F81" s="371" t="s">
        <v>9</v>
      </c>
      <c r="G81" s="371" t="s">
        <v>3</v>
      </c>
      <c r="H81" s="371" t="s">
        <v>4</v>
      </c>
      <c r="I81" s="373" t="s">
        <v>31</v>
      </c>
      <c r="J81" s="374"/>
      <c r="K81" s="374"/>
      <c r="L81" s="374"/>
      <c r="M81" s="374"/>
      <c r="N81" s="374"/>
      <c r="O81" s="129"/>
      <c r="P81" s="261" t="s">
        <v>32</v>
      </c>
      <c r="Q81" s="262"/>
      <c r="R81" s="263"/>
      <c r="S81" s="125"/>
      <c r="T81" s="126"/>
      <c r="U81" s="127"/>
      <c r="V81" s="126"/>
      <c r="W81" s="123"/>
      <c r="X81" s="123"/>
    </row>
    <row r="82" spans="1:24" s="124" customFormat="1" ht="21" customHeight="1" x14ac:dyDescent="0.2">
      <c r="A82" s="128"/>
      <c r="B82" s="370"/>
      <c r="C82" s="372"/>
      <c r="D82" s="372"/>
      <c r="E82" s="372"/>
      <c r="F82" s="372"/>
      <c r="G82" s="372"/>
      <c r="H82" s="372"/>
      <c r="I82" s="129" t="s">
        <v>34</v>
      </c>
      <c r="J82" s="130" t="s">
        <v>24</v>
      </c>
      <c r="K82" s="130" t="s">
        <v>25</v>
      </c>
      <c r="L82" s="130" t="s">
        <v>26</v>
      </c>
      <c r="M82" s="130" t="s">
        <v>27</v>
      </c>
      <c r="N82" s="130" t="s">
        <v>18</v>
      </c>
      <c r="O82" s="131" t="s">
        <v>64</v>
      </c>
      <c r="P82" s="264"/>
      <c r="Q82" s="265"/>
      <c r="R82" s="266"/>
      <c r="S82" s="132"/>
      <c r="T82" s="133"/>
      <c r="U82" s="133"/>
      <c r="V82" s="133"/>
      <c r="W82" s="134"/>
      <c r="X82" s="36"/>
    </row>
    <row r="83" spans="1:24" s="139" customFormat="1" ht="48.75" customHeight="1" x14ac:dyDescent="0.2">
      <c r="A83" s="301"/>
      <c r="B83" s="310" t="s">
        <v>129</v>
      </c>
      <c r="C83" s="302" t="s">
        <v>142</v>
      </c>
      <c r="D83" s="304" t="s">
        <v>158</v>
      </c>
      <c r="E83" s="306">
        <v>43466</v>
      </c>
      <c r="F83" s="306">
        <v>43830</v>
      </c>
      <c r="G83" s="308" t="s">
        <v>162</v>
      </c>
      <c r="H83" s="308" t="s">
        <v>216</v>
      </c>
      <c r="I83" s="145" t="s">
        <v>22</v>
      </c>
      <c r="J83" s="114">
        <v>0.25</v>
      </c>
      <c r="K83" s="146">
        <v>0.5</v>
      </c>
      <c r="L83" s="146">
        <v>0.75</v>
      </c>
      <c r="M83" s="146">
        <v>1</v>
      </c>
      <c r="N83" s="147">
        <v>1</v>
      </c>
      <c r="O83" s="257">
        <f>N84/N83</f>
        <v>1</v>
      </c>
      <c r="P83" s="270" t="s">
        <v>264</v>
      </c>
      <c r="Q83" s="271"/>
      <c r="R83" s="272"/>
      <c r="S83" s="135"/>
      <c r="T83" s="488"/>
      <c r="U83" s="136"/>
      <c r="V83" s="137"/>
      <c r="W83" s="137"/>
      <c r="X83" s="138"/>
    </row>
    <row r="84" spans="1:24" s="139" customFormat="1" ht="48.75" customHeight="1" x14ac:dyDescent="0.2">
      <c r="A84" s="301"/>
      <c r="B84" s="311"/>
      <c r="C84" s="303"/>
      <c r="D84" s="305"/>
      <c r="E84" s="307"/>
      <c r="F84" s="307"/>
      <c r="G84" s="309"/>
      <c r="H84" s="309"/>
      <c r="I84" s="148" t="s">
        <v>23</v>
      </c>
      <c r="J84" s="149">
        <v>0.25</v>
      </c>
      <c r="K84" s="150">
        <v>0.5</v>
      </c>
      <c r="L84" s="150">
        <v>0.75</v>
      </c>
      <c r="M84" s="150">
        <v>1</v>
      </c>
      <c r="N84" s="147">
        <v>1</v>
      </c>
      <c r="O84" s="258"/>
      <c r="P84" s="273"/>
      <c r="Q84" s="274"/>
      <c r="R84" s="275"/>
      <c r="S84" s="140"/>
      <c r="T84" s="489"/>
      <c r="U84" s="141"/>
      <c r="V84" s="142"/>
      <c r="W84" s="142"/>
      <c r="X84" s="138"/>
    </row>
    <row r="85" spans="1:24" s="139" customFormat="1" ht="72" customHeight="1" x14ac:dyDescent="0.2">
      <c r="A85" s="301"/>
      <c r="B85" s="311"/>
      <c r="C85" s="302" t="s">
        <v>143</v>
      </c>
      <c r="D85" s="304" t="s">
        <v>159</v>
      </c>
      <c r="E85" s="306">
        <v>43466</v>
      </c>
      <c r="F85" s="306">
        <v>43830</v>
      </c>
      <c r="G85" s="483" t="s">
        <v>163</v>
      </c>
      <c r="H85" s="308" t="s">
        <v>164</v>
      </c>
      <c r="I85" s="145" t="s">
        <v>22</v>
      </c>
      <c r="J85" s="148">
        <v>480</v>
      </c>
      <c r="K85" s="148">
        <v>750</v>
      </c>
      <c r="L85" s="151">
        <v>975</v>
      </c>
      <c r="M85" s="151">
        <v>795</v>
      </c>
      <c r="N85" s="152">
        <f>J85+K85+L85+M85</f>
        <v>3000</v>
      </c>
      <c r="O85" s="257">
        <v>1</v>
      </c>
      <c r="P85" s="290" t="s">
        <v>265</v>
      </c>
      <c r="Q85" s="291"/>
      <c r="R85" s="292"/>
      <c r="S85" s="135"/>
      <c r="T85" s="489"/>
      <c r="U85" s="136"/>
      <c r="V85" s="137"/>
      <c r="W85" s="137"/>
      <c r="X85" s="138"/>
    </row>
    <row r="86" spans="1:24" s="139" customFormat="1" ht="88.5" customHeight="1" x14ac:dyDescent="0.2">
      <c r="A86" s="301"/>
      <c r="B86" s="311"/>
      <c r="C86" s="303"/>
      <c r="D86" s="305"/>
      <c r="E86" s="307"/>
      <c r="F86" s="307"/>
      <c r="G86" s="484"/>
      <c r="H86" s="309"/>
      <c r="I86" s="148" t="s">
        <v>23</v>
      </c>
      <c r="J86" s="148">
        <v>485</v>
      </c>
      <c r="K86" s="148">
        <v>1161</v>
      </c>
      <c r="L86" s="148">
        <v>551</v>
      </c>
      <c r="M86" s="148">
        <v>1112</v>
      </c>
      <c r="N86" s="152">
        <f t="shared" ref="N86" si="3">J86+K86+L86+M86</f>
        <v>3309</v>
      </c>
      <c r="O86" s="258"/>
      <c r="P86" s="290"/>
      <c r="Q86" s="291"/>
      <c r="R86" s="292"/>
      <c r="S86" s="140"/>
      <c r="T86" s="489"/>
      <c r="U86" s="141"/>
      <c r="V86" s="142"/>
      <c r="W86" s="142"/>
      <c r="X86" s="138"/>
    </row>
    <row r="87" spans="1:24" s="139" customFormat="1" ht="215.25" customHeight="1" x14ac:dyDescent="0.2">
      <c r="A87" s="143"/>
      <c r="B87" s="311"/>
      <c r="C87" s="302" t="s">
        <v>144</v>
      </c>
      <c r="D87" s="304" t="s">
        <v>160</v>
      </c>
      <c r="E87" s="306">
        <v>43466</v>
      </c>
      <c r="F87" s="306">
        <v>43616</v>
      </c>
      <c r="G87" s="483" t="s">
        <v>163</v>
      </c>
      <c r="H87" s="308" t="s">
        <v>217</v>
      </c>
      <c r="I87" s="145" t="s">
        <v>22</v>
      </c>
      <c r="J87" s="118">
        <v>0.1</v>
      </c>
      <c r="K87" s="150">
        <v>0.5</v>
      </c>
      <c r="L87" s="150">
        <v>0.7</v>
      </c>
      <c r="M87" s="150">
        <v>1</v>
      </c>
      <c r="N87" s="147">
        <v>1</v>
      </c>
      <c r="O87" s="259">
        <f>N88/N87</f>
        <v>1</v>
      </c>
      <c r="P87" s="277" t="s">
        <v>245</v>
      </c>
      <c r="Q87" s="278"/>
      <c r="R87" s="279"/>
      <c r="S87" s="140"/>
      <c r="T87" s="489"/>
      <c r="U87" s="141"/>
      <c r="V87" s="142"/>
      <c r="W87" s="142"/>
      <c r="X87" s="138"/>
    </row>
    <row r="88" spans="1:24" s="139" customFormat="1" ht="175.5" customHeight="1" x14ac:dyDescent="0.2">
      <c r="A88" s="143"/>
      <c r="B88" s="311"/>
      <c r="C88" s="303"/>
      <c r="D88" s="305"/>
      <c r="E88" s="307">
        <v>43556</v>
      </c>
      <c r="F88" s="307">
        <v>43799</v>
      </c>
      <c r="G88" s="484"/>
      <c r="H88" s="309"/>
      <c r="I88" s="148" t="s">
        <v>23</v>
      </c>
      <c r="J88" s="150">
        <v>0.1</v>
      </c>
      <c r="K88" s="150">
        <v>0.5</v>
      </c>
      <c r="L88" s="150">
        <v>0.7</v>
      </c>
      <c r="M88" s="150">
        <v>1</v>
      </c>
      <c r="N88" s="147">
        <v>1</v>
      </c>
      <c r="O88" s="260"/>
      <c r="P88" s="280"/>
      <c r="Q88" s="281"/>
      <c r="R88" s="282"/>
      <c r="S88" s="140"/>
      <c r="T88" s="489"/>
      <c r="U88" s="141"/>
      <c r="V88" s="142"/>
      <c r="W88" s="142"/>
      <c r="X88" s="138"/>
    </row>
    <row r="89" spans="1:24" s="139" customFormat="1" ht="68.25" customHeight="1" x14ac:dyDescent="0.2">
      <c r="A89" s="143"/>
      <c r="B89" s="311"/>
      <c r="C89" s="481" t="s">
        <v>145</v>
      </c>
      <c r="D89" s="304" t="s">
        <v>161</v>
      </c>
      <c r="E89" s="306">
        <v>43466</v>
      </c>
      <c r="F89" s="306">
        <v>43830</v>
      </c>
      <c r="G89" s="483" t="s">
        <v>162</v>
      </c>
      <c r="H89" s="308" t="s">
        <v>218</v>
      </c>
      <c r="I89" s="145" t="s">
        <v>22</v>
      </c>
      <c r="J89" s="150">
        <v>0.25</v>
      </c>
      <c r="K89" s="150">
        <v>0.5</v>
      </c>
      <c r="L89" s="150">
        <v>0.75</v>
      </c>
      <c r="M89" s="150">
        <v>1</v>
      </c>
      <c r="N89" s="147">
        <v>1</v>
      </c>
      <c r="O89" s="259">
        <f>N90/N89</f>
        <v>1</v>
      </c>
      <c r="P89" s="276" t="s">
        <v>266</v>
      </c>
      <c r="Q89" s="276"/>
      <c r="R89" s="276"/>
      <c r="S89" s="140"/>
      <c r="T89" s="489"/>
      <c r="U89" s="141"/>
      <c r="V89" s="142"/>
      <c r="W89" s="142"/>
      <c r="X89" s="138"/>
    </row>
    <row r="90" spans="1:24" s="139" customFormat="1" ht="75.75" customHeight="1" x14ac:dyDescent="0.2">
      <c r="A90" s="143"/>
      <c r="B90" s="311"/>
      <c r="C90" s="482"/>
      <c r="D90" s="305"/>
      <c r="E90" s="307"/>
      <c r="F90" s="307"/>
      <c r="G90" s="484"/>
      <c r="H90" s="309"/>
      <c r="I90" s="148" t="s">
        <v>23</v>
      </c>
      <c r="J90" s="150">
        <v>0.25</v>
      </c>
      <c r="K90" s="150">
        <v>0.5</v>
      </c>
      <c r="L90" s="150">
        <v>0.75</v>
      </c>
      <c r="M90" s="150">
        <v>1</v>
      </c>
      <c r="N90" s="147">
        <v>1</v>
      </c>
      <c r="O90" s="260"/>
      <c r="P90" s="276"/>
      <c r="Q90" s="276"/>
      <c r="R90" s="276"/>
      <c r="S90" s="140"/>
      <c r="T90" s="489"/>
      <c r="U90" s="141"/>
      <c r="V90" s="142"/>
      <c r="W90" s="142"/>
      <c r="X90" s="138"/>
    </row>
    <row r="91" spans="1:24" s="139" customFormat="1" ht="28.5" customHeight="1" x14ac:dyDescent="0.2">
      <c r="A91" s="153"/>
      <c r="B91" s="298" t="s">
        <v>10</v>
      </c>
      <c r="C91" s="299"/>
      <c r="D91" s="299"/>
      <c r="E91" s="299"/>
      <c r="F91" s="299"/>
      <c r="G91" s="299"/>
      <c r="H91" s="299"/>
      <c r="I91" s="299"/>
      <c r="J91" s="299"/>
      <c r="K91" s="299"/>
      <c r="L91" s="299"/>
      <c r="M91" s="300"/>
      <c r="N91" s="253">
        <f>(O83+O85+O87+O89)/4</f>
        <v>1</v>
      </c>
      <c r="O91" s="254"/>
      <c r="P91" s="220"/>
      <c r="Q91" s="221"/>
      <c r="R91" s="221"/>
      <c r="S91" s="153"/>
      <c r="T91" s="137"/>
      <c r="U91" s="137"/>
      <c r="V91" s="137"/>
      <c r="W91" s="137"/>
      <c r="X91" s="138"/>
    </row>
    <row r="92" spans="1:24" s="124" customFormat="1" ht="36" customHeight="1" x14ac:dyDescent="0.2">
      <c r="A92" s="119"/>
      <c r="B92" s="120" t="s">
        <v>165</v>
      </c>
      <c r="C92" s="312" t="s">
        <v>166</v>
      </c>
      <c r="D92" s="312"/>
      <c r="E92" s="312"/>
      <c r="F92" s="312"/>
      <c r="G92" s="312"/>
      <c r="H92" s="312"/>
      <c r="I92" s="312"/>
      <c r="J92" s="312"/>
      <c r="K92" s="312"/>
      <c r="L92" s="313" t="s">
        <v>11</v>
      </c>
      <c r="M92" s="313"/>
      <c r="N92" s="255">
        <v>0.17</v>
      </c>
      <c r="O92" s="256"/>
      <c r="P92" s="314" t="s">
        <v>38</v>
      </c>
      <c r="Q92" s="314"/>
      <c r="R92" s="219">
        <f>N113*N92</f>
        <v>0.13222222222222224</v>
      </c>
      <c r="S92" s="121"/>
      <c r="T92" s="122"/>
      <c r="U92" s="122"/>
      <c r="V92" s="122"/>
      <c r="W92" s="123"/>
      <c r="X92" s="36"/>
    </row>
    <row r="93" spans="1:24" s="124" customFormat="1" ht="45" customHeight="1" x14ac:dyDescent="0.2">
      <c r="A93" s="119"/>
      <c r="B93" s="369" t="s">
        <v>6</v>
      </c>
      <c r="C93" s="371" t="s">
        <v>33</v>
      </c>
      <c r="D93" s="371" t="s">
        <v>7</v>
      </c>
      <c r="E93" s="371" t="s">
        <v>8</v>
      </c>
      <c r="F93" s="371" t="s">
        <v>9</v>
      </c>
      <c r="G93" s="371" t="s">
        <v>3</v>
      </c>
      <c r="H93" s="371" t="s">
        <v>4</v>
      </c>
      <c r="I93" s="373" t="s">
        <v>31</v>
      </c>
      <c r="J93" s="374"/>
      <c r="K93" s="374"/>
      <c r="L93" s="374"/>
      <c r="M93" s="374"/>
      <c r="N93" s="374"/>
      <c r="O93" s="129"/>
      <c r="P93" s="261" t="s">
        <v>32</v>
      </c>
      <c r="Q93" s="262"/>
      <c r="R93" s="263"/>
      <c r="S93" s="125"/>
      <c r="T93" s="126"/>
      <c r="U93" s="127"/>
      <c r="V93" s="126"/>
      <c r="W93" s="123"/>
      <c r="X93" s="123"/>
    </row>
    <row r="94" spans="1:24" s="124" customFormat="1" ht="21" customHeight="1" x14ac:dyDescent="0.2">
      <c r="A94" s="128"/>
      <c r="B94" s="370"/>
      <c r="C94" s="372"/>
      <c r="D94" s="372"/>
      <c r="E94" s="372"/>
      <c r="F94" s="372"/>
      <c r="G94" s="372"/>
      <c r="H94" s="372"/>
      <c r="I94" s="129" t="s">
        <v>34</v>
      </c>
      <c r="J94" s="130" t="s">
        <v>24</v>
      </c>
      <c r="K94" s="130" t="s">
        <v>25</v>
      </c>
      <c r="L94" s="130" t="s">
        <v>26</v>
      </c>
      <c r="M94" s="130" t="s">
        <v>27</v>
      </c>
      <c r="N94" s="130" t="s">
        <v>18</v>
      </c>
      <c r="O94" s="131" t="s">
        <v>64</v>
      </c>
      <c r="P94" s="264"/>
      <c r="Q94" s="265"/>
      <c r="R94" s="266"/>
      <c r="S94" s="132"/>
      <c r="T94" s="133"/>
      <c r="U94" s="133"/>
      <c r="V94" s="133"/>
      <c r="W94" s="134"/>
      <c r="X94" s="36"/>
    </row>
    <row r="95" spans="1:24" s="139" customFormat="1" ht="48.75" customHeight="1" x14ac:dyDescent="0.2">
      <c r="A95" s="301"/>
      <c r="B95" s="310" t="s">
        <v>176</v>
      </c>
      <c r="C95" s="302" t="s">
        <v>167</v>
      </c>
      <c r="D95" s="304" t="s">
        <v>177</v>
      </c>
      <c r="E95" s="306">
        <v>43466</v>
      </c>
      <c r="F95" s="306">
        <v>43830</v>
      </c>
      <c r="G95" s="308" t="s">
        <v>186</v>
      </c>
      <c r="H95" s="308" t="s">
        <v>219</v>
      </c>
      <c r="I95" s="145" t="s">
        <v>22</v>
      </c>
      <c r="J95" s="118">
        <v>1</v>
      </c>
      <c r="K95" s="118">
        <v>1</v>
      </c>
      <c r="L95" s="118">
        <v>1</v>
      </c>
      <c r="M95" s="118">
        <v>1</v>
      </c>
      <c r="N95" s="115">
        <v>1</v>
      </c>
      <c r="O95" s="295">
        <f>N96/N95</f>
        <v>1</v>
      </c>
      <c r="P95" s="290" t="s">
        <v>267</v>
      </c>
      <c r="Q95" s="291"/>
      <c r="R95" s="292"/>
      <c r="S95" s="135"/>
      <c r="T95" s="315"/>
      <c r="U95" s="136"/>
      <c r="V95" s="137"/>
      <c r="W95" s="137"/>
      <c r="X95" s="138"/>
    </row>
    <row r="96" spans="1:24" s="139" customFormat="1" ht="90.75" customHeight="1" x14ac:dyDescent="0.2">
      <c r="A96" s="301"/>
      <c r="B96" s="311"/>
      <c r="C96" s="303"/>
      <c r="D96" s="305"/>
      <c r="E96" s="307"/>
      <c r="F96" s="307"/>
      <c r="G96" s="309"/>
      <c r="H96" s="309"/>
      <c r="I96" s="116" t="s">
        <v>23</v>
      </c>
      <c r="J96" s="118">
        <v>1</v>
      </c>
      <c r="K96" s="118">
        <v>1</v>
      </c>
      <c r="L96" s="116"/>
      <c r="M96" s="116"/>
      <c r="N96" s="115">
        <v>1</v>
      </c>
      <c r="O96" s="296"/>
      <c r="P96" s="273"/>
      <c r="Q96" s="274"/>
      <c r="R96" s="275"/>
      <c r="S96" s="140"/>
      <c r="T96" s="316"/>
      <c r="U96" s="141"/>
      <c r="V96" s="142"/>
      <c r="W96" s="142"/>
      <c r="X96" s="138"/>
    </row>
    <row r="97" spans="1:24" s="139" customFormat="1" ht="48.75" customHeight="1" x14ac:dyDescent="0.2">
      <c r="A97" s="301"/>
      <c r="B97" s="311"/>
      <c r="C97" s="302" t="s">
        <v>168</v>
      </c>
      <c r="D97" s="304" t="s">
        <v>178</v>
      </c>
      <c r="E97" s="306">
        <v>43466</v>
      </c>
      <c r="F97" s="306">
        <v>43830</v>
      </c>
      <c r="G97" s="308" t="s">
        <v>187</v>
      </c>
      <c r="H97" s="308" t="s">
        <v>220</v>
      </c>
      <c r="I97" s="154" t="s">
        <v>22</v>
      </c>
      <c r="J97" s="154">
        <v>1</v>
      </c>
      <c r="K97" s="154">
        <v>1</v>
      </c>
      <c r="L97" s="154">
        <v>1</v>
      </c>
      <c r="M97" s="154">
        <v>1</v>
      </c>
      <c r="N97" s="154">
        <v>1</v>
      </c>
      <c r="O97" s="257">
        <f>N98/N97</f>
        <v>1</v>
      </c>
      <c r="P97" s="241" t="s">
        <v>268</v>
      </c>
      <c r="Q97" s="242"/>
      <c r="R97" s="243"/>
      <c r="S97" s="135"/>
      <c r="T97" s="316"/>
      <c r="U97" s="136"/>
      <c r="V97" s="137"/>
      <c r="W97" s="137"/>
      <c r="X97" s="138"/>
    </row>
    <row r="98" spans="1:24" s="139" customFormat="1" ht="48.75" customHeight="1" x14ac:dyDescent="0.2">
      <c r="A98" s="301"/>
      <c r="B98" s="311"/>
      <c r="C98" s="303"/>
      <c r="D98" s="305"/>
      <c r="E98" s="307"/>
      <c r="F98" s="307"/>
      <c r="G98" s="309"/>
      <c r="H98" s="309"/>
      <c r="I98" s="154" t="s">
        <v>23</v>
      </c>
      <c r="J98" s="154">
        <v>1</v>
      </c>
      <c r="K98" s="154">
        <v>1</v>
      </c>
      <c r="L98" s="154"/>
      <c r="M98" s="154"/>
      <c r="N98" s="154">
        <v>1</v>
      </c>
      <c r="O98" s="258"/>
      <c r="P98" s="244"/>
      <c r="Q98" s="245"/>
      <c r="R98" s="246"/>
      <c r="S98" s="140"/>
      <c r="T98" s="316"/>
      <c r="U98" s="141"/>
      <c r="V98" s="142"/>
      <c r="W98" s="142"/>
      <c r="X98" s="138"/>
    </row>
    <row r="99" spans="1:24" s="139" customFormat="1" ht="102" customHeight="1" x14ac:dyDescent="0.2">
      <c r="A99" s="143"/>
      <c r="B99" s="311"/>
      <c r="C99" s="302" t="s">
        <v>169</v>
      </c>
      <c r="D99" s="304" t="s">
        <v>179</v>
      </c>
      <c r="E99" s="306">
        <v>43466</v>
      </c>
      <c r="F99" s="306">
        <v>43830</v>
      </c>
      <c r="G99" s="308" t="s">
        <v>187</v>
      </c>
      <c r="H99" s="308" t="s">
        <v>221</v>
      </c>
      <c r="I99" s="113" t="s">
        <v>22</v>
      </c>
      <c r="J99" s="118">
        <v>0.2</v>
      </c>
      <c r="K99" s="118">
        <v>0</v>
      </c>
      <c r="L99" s="118">
        <v>0</v>
      </c>
      <c r="M99" s="118">
        <v>0.8</v>
      </c>
      <c r="N99" s="115">
        <v>1</v>
      </c>
      <c r="O99" s="259">
        <f>N100/N99</f>
        <v>0.5</v>
      </c>
      <c r="P99" s="283" t="s">
        <v>279</v>
      </c>
      <c r="Q99" s="284"/>
      <c r="R99" s="285"/>
      <c r="S99" s="140"/>
      <c r="T99" s="316"/>
      <c r="U99" s="141"/>
      <c r="V99" s="142"/>
      <c r="W99" s="142"/>
      <c r="X99" s="138"/>
    </row>
    <row r="100" spans="1:24" s="139" customFormat="1" ht="114" customHeight="1" x14ac:dyDescent="0.2">
      <c r="A100" s="143"/>
      <c r="B100" s="311"/>
      <c r="C100" s="303"/>
      <c r="D100" s="305"/>
      <c r="E100" s="307"/>
      <c r="F100" s="307"/>
      <c r="G100" s="309"/>
      <c r="H100" s="309"/>
      <c r="I100" s="116" t="s">
        <v>23</v>
      </c>
      <c r="J100" s="118">
        <v>0.2</v>
      </c>
      <c r="K100" s="118">
        <v>0</v>
      </c>
      <c r="L100" s="118">
        <v>0</v>
      </c>
      <c r="M100" s="118">
        <v>0.5</v>
      </c>
      <c r="N100" s="115">
        <v>0.5</v>
      </c>
      <c r="O100" s="260"/>
      <c r="P100" s="286"/>
      <c r="Q100" s="245"/>
      <c r="R100" s="287"/>
      <c r="S100" s="140"/>
      <c r="T100" s="316"/>
      <c r="U100" s="141"/>
      <c r="V100" s="142"/>
      <c r="W100" s="142"/>
      <c r="X100" s="138"/>
    </row>
    <row r="101" spans="1:24" s="139" customFormat="1" ht="61.5" customHeight="1" x14ac:dyDescent="0.2">
      <c r="A101" s="143"/>
      <c r="B101" s="311"/>
      <c r="C101" s="302" t="s">
        <v>170</v>
      </c>
      <c r="D101" s="304" t="s">
        <v>180</v>
      </c>
      <c r="E101" s="306">
        <v>43466</v>
      </c>
      <c r="F101" s="306">
        <v>43830</v>
      </c>
      <c r="G101" s="308" t="s">
        <v>187</v>
      </c>
      <c r="H101" s="308" t="s">
        <v>222</v>
      </c>
      <c r="I101" s="113" t="s">
        <v>22</v>
      </c>
      <c r="J101" s="118">
        <v>0.1</v>
      </c>
      <c r="K101" s="118">
        <v>0.1</v>
      </c>
      <c r="L101" s="118">
        <v>0.2</v>
      </c>
      <c r="M101" s="118">
        <v>0.6</v>
      </c>
      <c r="N101" s="115">
        <v>1</v>
      </c>
      <c r="O101" s="259">
        <f>N102/N101</f>
        <v>0.5</v>
      </c>
      <c r="P101" s="283" t="s">
        <v>269</v>
      </c>
      <c r="Q101" s="284"/>
      <c r="R101" s="285"/>
      <c r="S101" s="140"/>
      <c r="T101" s="316"/>
      <c r="U101" s="141"/>
      <c r="V101" s="142"/>
      <c r="W101" s="142"/>
      <c r="X101" s="138"/>
    </row>
    <row r="102" spans="1:24" s="139" customFormat="1" ht="101.25" customHeight="1" x14ac:dyDescent="0.2">
      <c r="A102" s="143"/>
      <c r="B102" s="311"/>
      <c r="C102" s="303"/>
      <c r="D102" s="305"/>
      <c r="E102" s="307"/>
      <c r="F102" s="307"/>
      <c r="G102" s="309"/>
      <c r="H102" s="309"/>
      <c r="I102" s="116" t="s">
        <v>23</v>
      </c>
      <c r="J102" s="118">
        <v>0.1</v>
      </c>
      <c r="K102" s="118">
        <v>0</v>
      </c>
      <c r="L102" s="118">
        <v>0.4</v>
      </c>
      <c r="M102" s="116">
        <v>10</v>
      </c>
      <c r="N102" s="115">
        <v>0.5</v>
      </c>
      <c r="O102" s="260"/>
      <c r="P102" s="286"/>
      <c r="Q102" s="245"/>
      <c r="R102" s="287"/>
      <c r="S102" s="140"/>
      <c r="T102" s="316"/>
      <c r="U102" s="141"/>
      <c r="V102" s="142"/>
      <c r="W102" s="142"/>
      <c r="X102" s="138"/>
    </row>
    <row r="103" spans="1:24" s="139" customFormat="1" ht="45.75" customHeight="1" x14ac:dyDescent="0.2">
      <c r="A103" s="143"/>
      <c r="B103" s="311"/>
      <c r="C103" s="302" t="s">
        <v>171</v>
      </c>
      <c r="D103" s="304" t="s">
        <v>181</v>
      </c>
      <c r="E103" s="306">
        <v>43466</v>
      </c>
      <c r="F103" s="306">
        <v>43830</v>
      </c>
      <c r="G103" s="308" t="s">
        <v>187</v>
      </c>
      <c r="H103" s="308" t="s">
        <v>223</v>
      </c>
      <c r="I103" s="113" t="s">
        <v>22</v>
      </c>
      <c r="J103" s="118">
        <v>0.2</v>
      </c>
      <c r="K103" s="118">
        <v>0.2</v>
      </c>
      <c r="L103" s="118">
        <v>0.2</v>
      </c>
      <c r="M103" s="118">
        <v>0.4</v>
      </c>
      <c r="N103" s="115">
        <v>1</v>
      </c>
      <c r="O103" s="259">
        <f>N104/N103</f>
        <v>1</v>
      </c>
      <c r="P103" s="283" t="s">
        <v>270</v>
      </c>
      <c r="Q103" s="284"/>
      <c r="R103" s="285"/>
      <c r="S103" s="140"/>
      <c r="T103" s="316"/>
      <c r="U103" s="141"/>
      <c r="V103" s="142"/>
      <c r="W103" s="142"/>
      <c r="X103" s="138"/>
    </row>
    <row r="104" spans="1:24" s="139" customFormat="1" ht="60.75" customHeight="1" x14ac:dyDescent="0.2">
      <c r="A104" s="143"/>
      <c r="B104" s="311"/>
      <c r="C104" s="303"/>
      <c r="D104" s="305"/>
      <c r="E104" s="307"/>
      <c r="F104" s="307"/>
      <c r="G104" s="309"/>
      <c r="H104" s="309"/>
      <c r="I104" s="116" t="s">
        <v>23</v>
      </c>
      <c r="J104" s="118">
        <v>0.2</v>
      </c>
      <c r="K104" s="118">
        <v>0.2</v>
      </c>
      <c r="L104" s="118">
        <v>0.2</v>
      </c>
      <c r="M104" s="118">
        <v>1</v>
      </c>
      <c r="N104" s="115">
        <v>1</v>
      </c>
      <c r="O104" s="260"/>
      <c r="P104" s="286"/>
      <c r="Q104" s="245"/>
      <c r="R104" s="287"/>
      <c r="S104" s="140"/>
      <c r="T104" s="316"/>
      <c r="U104" s="141"/>
      <c r="V104" s="142"/>
      <c r="W104" s="142"/>
      <c r="X104" s="138"/>
    </row>
    <row r="105" spans="1:24" s="139" customFormat="1" ht="48.75" customHeight="1" x14ac:dyDescent="0.2">
      <c r="A105" s="301"/>
      <c r="B105" s="311"/>
      <c r="C105" s="302" t="s">
        <v>172</v>
      </c>
      <c r="D105" s="304" t="s">
        <v>182</v>
      </c>
      <c r="E105" s="306">
        <v>43466</v>
      </c>
      <c r="F105" s="306">
        <v>43830</v>
      </c>
      <c r="G105" s="308" t="s">
        <v>187</v>
      </c>
      <c r="H105" s="308" t="s">
        <v>191</v>
      </c>
      <c r="I105" s="113" t="s">
        <v>22</v>
      </c>
      <c r="J105" s="116">
        <v>70</v>
      </c>
      <c r="K105" s="116">
        <v>31</v>
      </c>
      <c r="L105" s="116">
        <v>16</v>
      </c>
      <c r="M105" s="116">
        <v>13</v>
      </c>
      <c r="N105" s="116">
        <f>J105+K105+L105+M105</f>
        <v>130</v>
      </c>
      <c r="O105" s="259">
        <f>N105/N106</f>
        <v>1</v>
      </c>
      <c r="P105" s="276" t="s">
        <v>271</v>
      </c>
      <c r="Q105" s="276"/>
      <c r="R105" s="276"/>
      <c r="S105" s="135"/>
      <c r="T105" s="316"/>
      <c r="U105" s="136"/>
      <c r="V105" s="137"/>
      <c r="W105" s="137"/>
      <c r="X105" s="138"/>
    </row>
    <row r="106" spans="1:24" s="139" customFormat="1" ht="48.75" customHeight="1" x14ac:dyDescent="0.2">
      <c r="A106" s="301"/>
      <c r="B106" s="311"/>
      <c r="C106" s="303"/>
      <c r="D106" s="305"/>
      <c r="E106" s="307"/>
      <c r="F106" s="307"/>
      <c r="G106" s="309"/>
      <c r="H106" s="309"/>
      <c r="I106" s="116" t="s">
        <v>23</v>
      </c>
      <c r="J106" s="116">
        <v>70</v>
      </c>
      <c r="K106" s="116">
        <v>31</v>
      </c>
      <c r="L106" s="116">
        <v>16</v>
      </c>
      <c r="M106" s="116">
        <v>13</v>
      </c>
      <c r="N106" s="116">
        <f>J106+K106+L106+M106</f>
        <v>130</v>
      </c>
      <c r="O106" s="260"/>
      <c r="P106" s="276"/>
      <c r="Q106" s="276"/>
      <c r="R106" s="276"/>
      <c r="S106" s="140"/>
      <c r="T106" s="316"/>
      <c r="U106" s="141"/>
      <c r="V106" s="142"/>
      <c r="W106" s="142"/>
      <c r="X106" s="138"/>
    </row>
    <row r="107" spans="1:24" s="139" customFormat="1" ht="48.75" customHeight="1" x14ac:dyDescent="0.2">
      <c r="A107" s="143"/>
      <c r="B107" s="311"/>
      <c r="C107" s="302" t="s">
        <v>173</v>
      </c>
      <c r="D107" s="304" t="s">
        <v>183</v>
      </c>
      <c r="E107" s="306">
        <v>43466</v>
      </c>
      <c r="F107" s="306">
        <v>43830</v>
      </c>
      <c r="G107" s="308" t="s">
        <v>188</v>
      </c>
      <c r="H107" s="308" t="s">
        <v>192</v>
      </c>
      <c r="I107" s="113" t="s">
        <v>22</v>
      </c>
      <c r="J107" s="116">
        <v>205</v>
      </c>
      <c r="K107" s="116">
        <v>345</v>
      </c>
      <c r="L107" s="113">
        <v>281</v>
      </c>
      <c r="M107" s="113">
        <v>301</v>
      </c>
      <c r="N107" s="155">
        <f>J107+K107+L107+M107</f>
        <v>1132</v>
      </c>
      <c r="O107" s="257">
        <f>N107/N108</f>
        <v>1</v>
      </c>
      <c r="P107" s="288" t="s">
        <v>272</v>
      </c>
      <c r="Q107" s="284"/>
      <c r="R107" s="289"/>
      <c r="S107" s="140"/>
      <c r="T107" s="316"/>
      <c r="U107" s="141"/>
      <c r="V107" s="142"/>
      <c r="W107" s="142"/>
      <c r="X107" s="138"/>
    </row>
    <row r="108" spans="1:24" s="139" customFormat="1" ht="48.75" customHeight="1" x14ac:dyDescent="0.2">
      <c r="A108" s="143"/>
      <c r="B108" s="311"/>
      <c r="C108" s="303"/>
      <c r="D108" s="305"/>
      <c r="E108" s="307"/>
      <c r="F108" s="307"/>
      <c r="G108" s="309"/>
      <c r="H108" s="309"/>
      <c r="I108" s="116" t="s">
        <v>23</v>
      </c>
      <c r="J108" s="116">
        <v>205</v>
      </c>
      <c r="K108" s="116">
        <v>345</v>
      </c>
      <c r="L108" s="116">
        <v>281</v>
      </c>
      <c r="M108" s="116">
        <v>301</v>
      </c>
      <c r="N108" s="155">
        <f>J108+K108+L108+M108</f>
        <v>1132</v>
      </c>
      <c r="O108" s="258"/>
      <c r="P108" s="290"/>
      <c r="Q108" s="291"/>
      <c r="R108" s="292"/>
      <c r="S108" s="140"/>
      <c r="T108" s="316"/>
      <c r="U108" s="141"/>
      <c r="V108" s="142"/>
      <c r="W108" s="142"/>
      <c r="X108" s="138"/>
    </row>
    <row r="109" spans="1:24" s="139" customFormat="1" ht="48.75" customHeight="1" x14ac:dyDescent="0.2">
      <c r="A109" s="301"/>
      <c r="B109" s="311"/>
      <c r="C109" s="302" t="s">
        <v>174</v>
      </c>
      <c r="D109" s="304" t="s">
        <v>184</v>
      </c>
      <c r="E109" s="306">
        <v>43557</v>
      </c>
      <c r="F109" s="306">
        <v>43830</v>
      </c>
      <c r="G109" s="308" t="s">
        <v>189</v>
      </c>
      <c r="H109" s="308" t="s">
        <v>193</v>
      </c>
      <c r="I109" s="113" t="s">
        <v>22</v>
      </c>
      <c r="J109" s="118">
        <v>0</v>
      </c>
      <c r="K109" s="118">
        <v>0</v>
      </c>
      <c r="L109" s="118">
        <v>0</v>
      </c>
      <c r="M109" s="192">
        <v>1</v>
      </c>
      <c r="N109" s="115">
        <v>1</v>
      </c>
      <c r="O109" s="259">
        <f>N110/N109</f>
        <v>1</v>
      </c>
      <c r="P109" s="283" t="s">
        <v>275</v>
      </c>
      <c r="Q109" s="284"/>
      <c r="R109" s="285"/>
      <c r="S109" s="135"/>
      <c r="T109" s="316"/>
      <c r="U109" s="136"/>
      <c r="V109" s="137"/>
      <c r="W109" s="137"/>
      <c r="X109" s="138"/>
    </row>
    <row r="110" spans="1:24" s="139" customFormat="1" ht="48.75" customHeight="1" x14ac:dyDescent="0.2">
      <c r="A110" s="301"/>
      <c r="B110" s="311"/>
      <c r="C110" s="303"/>
      <c r="D110" s="305"/>
      <c r="E110" s="307"/>
      <c r="F110" s="307"/>
      <c r="G110" s="309"/>
      <c r="H110" s="309"/>
      <c r="I110" s="116" t="s">
        <v>23</v>
      </c>
      <c r="J110" s="118">
        <v>0</v>
      </c>
      <c r="K110" s="118">
        <v>0</v>
      </c>
      <c r="L110" s="118">
        <v>0</v>
      </c>
      <c r="M110" s="118">
        <v>1</v>
      </c>
      <c r="N110" s="115">
        <f t="shared" ref="N110" si="4">J110+K110+L110+M110</f>
        <v>1</v>
      </c>
      <c r="O110" s="260"/>
      <c r="P110" s="286"/>
      <c r="Q110" s="245"/>
      <c r="R110" s="287"/>
      <c r="S110" s="140"/>
      <c r="T110" s="316"/>
      <c r="U110" s="141"/>
      <c r="V110" s="142"/>
      <c r="W110" s="142"/>
      <c r="X110" s="138"/>
    </row>
    <row r="111" spans="1:24" s="139" customFormat="1" ht="48.75" customHeight="1" x14ac:dyDescent="0.2">
      <c r="A111" s="301"/>
      <c r="B111" s="304" t="s">
        <v>80</v>
      </c>
      <c r="C111" s="302" t="s">
        <v>175</v>
      </c>
      <c r="D111" s="304" t="s">
        <v>185</v>
      </c>
      <c r="E111" s="306">
        <v>43557</v>
      </c>
      <c r="F111" s="306">
        <v>43830</v>
      </c>
      <c r="G111" s="308" t="s">
        <v>190</v>
      </c>
      <c r="H111" s="308" t="s">
        <v>193</v>
      </c>
      <c r="I111" s="113" t="s">
        <v>22</v>
      </c>
      <c r="J111" s="118">
        <v>0</v>
      </c>
      <c r="K111" s="118">
        <v>0</v>
      </c>
      <c r="L111" s="118">
        <v>0</v>
      </c>
      <c r="M111" s="192">
        <v>1</v>
      </c>
      <c r="N111" s="115">
        <v>1</v>
      </c>
      <c r="O111" s="257">
        <f>N112/N111</f>
        <v>1</v>
      </c>
      <c r="P111" s="283" t="s">
        <v>280</v>
      </c>
      <c r="Q111" s="284"/>
      <c r="R111" s="285"/>
      <c r="S111" s="135"/>
      <c r="T111" s="316"/>
      <c r="U111" s="136"/>
      <c r="V111" s="137"/>
      <c r="W111" s="137"/>
      <c r="X111" s="138"/>
    </row>
    <row r="112" spans="1:24" s="139" customFormat="1" ht="89.25" customHeight="1" x14ac:dyDescent="0.2">
      <c r="A112" s="301"/>
      <c r="B112" s="305"/>
      <c r="C112" s="303"/>
      <c r="D112" s="305"/>
      <c r="E112" s="307"/>
      <c r="F112" s="307"/>
      <c r="G112" s="309"/>
      <c r="H112" s="309"/>
      <c r="I112" s="116" t="s">
        <v>23</v>
      </c>
      <c r="J112" s="118">
        <v>0</v>
      </c>
      <c r="K112" s="118">
        <v>0</v>
      </c>
      <c r="L112" s="118">
        <v>0</v>
      </c>
      <c r="M112" s="118">
        <v>1</v>
      </c>
      <c r="N112" s="115">
        <f t="shared" ref="N112" si="5">J112+K112+L112+M112</f>
        <v>1</v>
      </c>
      <c r="O112" s="258"/>
      <c r="P112" s="286"/>
      <c r="Q112" s="245"/>
      <c r="R112" s="287"/>
      <c r="S112" s="140"/>
      <c r="T112" s="316"/>
      <c r="U112" s="141"/>
      <c r="V112" s="142"/>
      <c r="W112" s="142"/>
      <c r="X112" s="138"/>
    </row>
    <row r="113" spans="1:24" s="139" customFormat="1" ht="28.5" customHeight="1" x14ac:dyDescent="0.2">
      <c r="A113" s="153"/>
      <c r="B113" s="298" t="s">
        <v>10</v>
      </c>
      <c r="C113" s="299"/>
      <c r="D113" s="299"/>
      <c r="E113" s="299"/>
      <c r="F113" s="299"/>
      <c r="G113" s="299"/>
      <c r="H113" s="299"/>
      <c r="I113" s="299"/>
      <c r="J113" s="299"/>
      <c r="K113" s="299"/>
      <c r="L113" s="299"/>
      <c r="M113" s="300"/>
      <c r="N113" s="253">
        <f>(O95+O97+O99+O101+O103+O105+O107+O109)/9</f>
        <v>0.77777777777777779</v>
      </c>
      <c r="O113" s="254"/>
      <c r="P113" s="220"/>
      <c r="Q113" s="221"/>
      <c r="R113" s="221"/>
      <c r="S113" s="153"/>
      <c r="T113" s="137"/>
      <c r="U113" s="137"/>
      <c r="V113" s="137"/>
      <c r="W113" s="137"/>
      <c r="X113" s="138"/>
    </row>
    <row r="114" spans="1:24" s="124" customFormat="1" ht="46.5" customHeight="1" x14ac:dyDescent="0.2">
      <c r="A114" s="119"/>
      <c r="B114" s="120" t="s">
        <v>194</v>
      </c>
      <c r="C114" s="400" t="s">
        <v>42</v>
      </c>
      <c r="D114" s="400"/>
      <c r="E114" s="400"/>
      <c r="F114" s="400"/>
      <c r="G114" s="400"/>
      <c r="H114" s="400"/>
      <c r="I114" s="400"/>
      <c r="J114" s="400"/>
      <c r="K114" s="400"/>
      <c r="L114" s="313" t="s">
        <v>11</v>
      </c>
      <c r="M114" s="313"/>
      <c r="N114" s="255">
        <v>0.03</v>
      </c>
      <c r="O114" s="256"/>
      <c r="P114" s="314" t="s">
        <v>38</v>
      </c>
      <c r="Q114" s="314"/>
      <c r="R114" s="219">
        <f>N125*N114</f>
        <v>0.03</v>
      </c>
      <c r="S114" s="156"/>
      <c r="T114" s="122"/>
      <c r="U114" s="122"/>
      <c r="V114" s="122"/>
      <c r="W114" s="123"/>
      <c r="X114" s="36"/>
    </row>
    <row r="115" spans="1:24" s="124" customFormat="1" ht="45" customHeight="1" x14ac:dyDescent="0.2">
      <c r="A115" s="119"/>
      <c r="B115" s="369" t="s">
        <v>6</v>
      </c>
      <c r="C115" s="371" t="s">
        <v>33</v>
      </c>
      <c r="D115" s="371" t="s">
        <v>7</v>
      </c>
      <c r="E115" s="371" t="s">
        <v>8</v>
      </c>
      <c r="F115" s="371" t="s">
        <v>9</v>
      </c>
      <c r="G115" s="371" t="s">
        <v>3</v>
      </c>
      <c r="H115" s="371" t="s">
        <v>4</v>
      </c>
      <c r="I115" s="373" t="s">
        <v>31</v>
      </c>
      <c r="J115" s="374"/>
      <c r="K115" s="374"/>
      <c r="L115" s="374"/>
      <c r="M115" s="374"/>
      <c r="N115" s="374"/>
      <c r="O115" s="129"/>
      <c r="P115" s="261" t="s">
        <v>32</v>
      </c>
      <c r="Q115" s="262"/>
      <c r="R115" s="263"/>
      <c r="S115" s="125"/>
      <c r="T115" s="126"/>
      <c r="U115" s="127"/>
      <c r="V115" s="126"/>
      <c r="W115" s="123"/>
      <c r="X115" s="123"/>
    </row>
    <row r="116" spans="1:24" s="124" customFormat="1" ht="21" customHeight="1" x14ac:dyDescent="0.2">
      <c r="A116" s="128"/>
      <c r="B116" s="370"/>
      <c r="C116" s="372"/>
      <c r="D116" s="372"/>
      <c r="E116" s="372"/>
      <c r="F116" s="372"/>
      <c r="G116" s="372"/>
      <c r="H116" s="372"/>
      <c r="I116" s="129" t="s">
        <v>34</v>
      </c>
      <c r="J116" s="130" t="s">
        <v>24</v>
      </c>
      <c r="K116" s="130" t="s">
        <v>25</v>
      </c>
      <c r="L116" s="130" t="s">
        <v>26</v>
      </c>
      <c r="M116" s="130" t="s">
        <v>27</v>
      </c>
      <c r="N116" s="130" t="s">
        <v>18</v>
      </c>
      <c r="O116" s="131" t="s">
        <v>64</v>
      </c>
      <c r="P116" s="264"/>
      <c r="Q116" s="265"/>
      <c r="R116" s="266"/>
      <c r="S116" s="132"/>
      <c r="T116" s="133"/>
      <c r="U116" s="133"/>
      <c r="V116" s="133"/>
      <c r="W116" s="134"/>
      <c r="X116" s="36"/>
    </row>
    <row r="117" spans="1:24" s="124" customFormat="1" ht="48.75" customHeight="1" x14ac:dyDescent="0.2">
      <c r="A117" s="352"/>
      <c r="B117" s="458" t="s">
        <v>195</v>
      </c>
      <c r="C117" s="460" t="s">
        <v>201</v>
      </c>
      <c r="D117" s="462" t="s">
        <v>197</v>
      </c>
      <c r="E117" s="464">
        <v>43556</v>
      </c>
      <c r="F117" s="464">
        <v>43830</v>
      </c>
      <c r="G117" s="466" t="s">
        <v>205</v>
      </c>
      <c r="H117" s="466" t="s">
        <v>224</v>
      </c>
      <c r="I117" s="157" t="s">
        <v>22</v>
      </c>
      <c r="J117" s="158">
        <v>0</v>
      </c>
      <c r="K117" s="158">
        <v>0</v>
      </c>
      <c r="L117" s="159">
        <v>0</v>
      </c>
      <c r="M117" s="159">
        <v>3</v>
      </c>
      <c r="N117" s="148">
        <v>3</v>
      </c>
      <c r="O117" s="257">
        <f>N118/N117</f>
        <v>1</v>
      </c>
      <c r="P117" s="328" t="s">
        <v>273</v>
      </c>
      <c r="Q117" s="329"/>
      <c r="R117" s="330"/>
      <c r="S117" s="160"/>
      <c r="T117" s="468"/>
      <c r="U117" s="161"/>
      <c r="V117" s="123"/>
      <c r="W117" s="123"/>
      <c r="X117" s="36"/>
    </row>
    <row r="118" spans="1:24" s="124" customFormat="1" ht="48.75" customHeight="1" x14ac:dyDescent="0.2">
      <c r="A118" s="352"/>
      <c r="B118" s="459"/>
      <c r="C118" s="461"/>
      <c r="D118" s="463"/>
      <c r="E118" s="465"/>
      <c r="F118" s="465"/>
      <c r="G118" s="470"/>
      <c r="H118" s="467"/>
      <c r="I118" s="158" t="s">
        <v>23</v>
      </c>
      <c r="J118" s="158">
        <v>0</v>
      </c>
      <c r="K118" s="158">
        <v>0</v>
      </c>
      <c r="L118" s="159">
        <v>0</v>
      </c>
      <c r="M118" s="159">
        <v>3</v>
      </c>
      <c r="N118" s="148">
        <v>3</v>
      </c>
      <c r="O118" s="258"/>
      <c r="P118" s="331"/>
      <c r="Q118" s="332"/>
      <c r="R118" s="333"/>
      <c r="S118" s="162"/>
      <c r="T118" s="469"/>
      <c r="U118" s="163"/>
      <c r="V118" s="134"/>
      <c r="W118" s="134"/>
      <c r="X118" s="36"/>
    </row>
    <row r="119" spans="1:24" s="124" customFormat="1" ht="48.75" customHeight="1" x14ac:dyDescent="0.2">
      <c r="A119" s="352"/>
      <c r="B119" s="458" t="s">
        <v>196</v>
      </c>
      <c r="C119" s="460" t="s">
        <v>202</v>
      </c>
      <c r="D119" s="462" t="s">
        <v>198</v>
      </c>
      <c r="E119" s="464">
        <v>43556</v>
      </c>
      <c r="F119" s="464">
        <v>43830</v>
      </c>
      <c r="G119" s="470"/>
      <c r="H119" s="466" t="s">
        <v>225</v>
      </c>
      <c r="I119" s="157" t="s">
        <v>22</v>
      </c>
      <c r="J119" s="158">
        <v>0</v>
      </c>
      <c r="K119" s="158">
        <v>1</v>
      </c>
      <c r="L119" s="159">
        <v>1</v>
      </c>
      <c r="M119" s="159">
        <v>1</v>
      </c>
      <c r="N119" s="148">
        <v>3</v>
      </c>
      <c r="O119" s="259">
        <f>N120/N119</f>
        <v>1</v>
      </c>
      <c r="P119" s="328" t="s">
        <v>246</v>
      </c>
      <c r="Q119" s="329"/>
      <c r="R119" s="330"/>
      <c r="S119" s="160"/>
      <c r="T119" s="469"/>
      <c r="U119" s="161"/>
      <c r="V119" s="123"/>
      <c r="W119" s="123"/>
      <c r="X119" s="36"/>
    </row>
    <row r="120" spans="1:24" s="124" customFormat="1" ht="48.75" customHeight="1" x14ac:dyDescent="0.2">
      <c r="A120" s="352"/>
      <c r="B120" s="471"/>
      <c r="C120" s="461"/>
      <c r="D120" s="463"/>
      <c r="E120" s="465"/>
      <c r="F120" s="465"/>
      <c r="G120" s="470"/>
      <c r="H120" s="467"/>
      <c r="I120" s="158" t="s">
        <v>23</v>
      </c>
      <c r="J120" s="158">
        <v>0</v>
      </c>
      <c r="K120" s="158">
        <v>1</v>
      </c>
      <c r="L120" s="159">
        <v>1</v>
      </c>
      <c r="M120" s="159">
        <v>1</v>
      </c>
      <c r="N120" s="148">
        <v>3</v>
      </c>
      <c r="O120" s="260"/>
      <c r="P120" s="331"/>
      <c r="Q120" s="332"/>
      <c r="R120" s="333"/>
      <c r="S120" s="162"/>
      <c r="T120" s="469"/>
      <c r="U120" s="163"/>
      <c r="V120" s="134"/>
      <c r="W120" s="134"/>
      <c r="X120" s="36"/>
    </row>
    <row r="121" spans="1:24" s="124" customFormat="1" ht="99" customHeight="1" x14ac:dyDescent="0.2">
      <c r="A121" s="352"/>
      <c r="B121" s="471"/>
      <c r="C121" s="460" t="s">
        <v>203</v>
      </c>
      <c r="D121" s="462" t="s">
        <v>199</v>
      </c>
      <c r="E121" s="464">
        <v>43466</v>
      </c>
      <c r="F121" s="464">
        <v>43830</v>
      </c>
      <c r="G121" s="470"/>
      <c r="H121" s="466" t="s">
        <v>226</v>
      </c>
      <c r="I121" s="157" t="s">
        <v>22</v>
      </c>
      <c r="J121" s="164">
        <v>0</v>
      </c>
      <c r="K121" s="164">
        <v>0</v>
      </c>
      <c r="L121" s="165">
        <v>0.3</v>
      </c>
      <c r="M121" s="165">
        <v>0.7</v>
      </c>
      <c r="N121" s="147">
        <v>1</v>
      </c>
      <c r="O121" s="259">
        <f>N122/N121</f>
        <v>1</v>
      </c>
      <c r="P121" s="328" t="s">
        <v>279</v>
      </c>
      <c r="Q121" s="329"/>
      <c r="R121" s="330"/>
      <c r="S121" s="160"/>
      <c r="T121" s="469"/>
      <c r="U121" s="161"/>
      <c r="V121" s="123"/>
      <c r="W121" s="123"/>
      <c r="X121" s="36"/>
    </row>
    <row r="122" spans="1:24" s="124" customFormat="1" ht="119.25" customHeight="1" x14ac:dyDescent="0.2">
      <c r="A122" s="352"/>
      <c r="B122" s="471"/>
      <c r="C122" s="461"/>
      <c r="D122" s="463"/>
      <c r="E122" s="465"/>
      <c r="F122" s="465"/>
      <c r="G122" s="470"/>
      <c r="H122" s="467"/>
      <c r="I122" s="158" t="s">
        <v>23</v>
      </c>
      <c r="J122" s="158">
        <v>0</v>
      </c>
      <c r="K122" s="158">
        <v>0</v>
      </c>
      <c r="L122" s="165">
        <v>0.3</v>
      </c>
      <c r="M122" s="165">
        <v>1</v>
      </c>
      <c r="N122" s="150">
        <v>1</v>
      </c>
      <c r="O122" s="260"/>
      <c r="P122" s="331"/>
      <c r="Q122" s="332"/>
      <c r="R122" s="333"/>
      <c r="S122" s="162"/>
      <c r="T122" s="469"/>
      <c r="U122" s="163"/>
      <c r="V122" s="134"/>
      <c r="W122" s="134"/>
      <c r="X122" s="36"/>
    </row>
    <row r="123" spans="1:24" s="124" customFormat="1" ht="48.75" customHeight="1" x14ac:dyDescent="0.2">
      <c r="A123" s="352"/>
      <c r="B123" s="471"/>
      <c r="C123" s="460" t="s">
        <v>204</v>
      </c>
      <c r="D123" s="462" t="s">
        <v>200</v>
      </c>
      <c r="E123" s="464">
        <v>43525</v>
      </c>
      <c r="F123" s="464">
        <v>43831</v>
      </c>
      <c r="G123" s="470"/>
      <c r="H123" s="466" t="s">
        <v>227</v>
      </c>
      <c r="I123" s="157" t="s">
        <v>22</v>
      </c>
      <c r="J123" s="158">
        <v>1</v>
      </c>
      <c r="K123" s="158">
        <v>1</v>
      </c>
      <c r="L123" s="159">
        <v>1</v>
      </c>
      <c r="M123" s="159">
        <v>1</v>
      </c>
      <c r="N123" s="148">
        <f t="shared" ref="N123:N124" si="6">J123+K123+L123+M123</f>
        <v>4</v>
      </c>
      <c r="O123" s="259">
        <f>N124/N123</f>
        <v>1</v>
      </c>
      <c r="P123" s="328" t="s">
        <v>274</v>
      </c>
      <c r="Q123" s="329"/>
      <c r="R123" s="330"/>
      <c r="S123" s="160"/>
      <c r="T123" s="166"/>
      <c r="U123" s="161"/>
      <c r="V123" s="123"/>
      <c r="W123" s="123"/>
      <c r="X123" s="36"/>
    </row>
    <row r="124" spans="1:24" s="124" customFormat="1" ht="48.75" customHeight="1" x14ac:dyDescent="0.2">
      <c r="A124" s="352"/>
      <c r="B124" s="459"/>
      <c r="C124" s="461"/>
      <c r="D124" s="463"/>
      <c r="E124" s="465"/>
      <c r="F124" s="465"/>
      <c r="G124" s="467"/>
      <c r="H124" s="467"/>
      <c r="I124" s="159" t="s">
        <v>23</v>
      </c>
      <c r="J124" s="159">
        <v>1</v>
      </c>
      <c r="K124" s="159">
        <v>1</v>
      </c>
      <c r="L124" s="159">
        <v>1</v>
      </c>
      <c r="M124" s="159">
        <v>1</v>
      </c>
      <c r="N124" s="148">
        <f t="shared" si="6"/>
        <v>4</v>
      </c>
      <c r="O124" s="260"/>
      <c r="P124" s="331"/>
      <c r="Q124" s="332"/>
      <c r="R124" s="333"/>
      <c r="S124" s="162"/>
      <c r="T124" s="166"/>
      <c r="U124" s="163"/>
      <c r="V124" s="134"/>
      <c r="W124" s="134"/>
      <c r="X124" s="36"/>
    </row>
    <row r="125" spans="1:24" s="124" customFormat="1" ht="28.5" customHeight="1" x14ac:dyDescent="0.2">
      <c r="A125" s="119"/>
      <c r="B125" s="340" t="s">
        <v>10</v>
      </c>
      <c r="C125" s="341"/>
      <c r="D125" s="341"/>
      <c r="E125" s="341"/>
      <c r="F125" s="341"/>
      <c r="G125" s="341"/>
      <c r="H125" s="341"/>
      <c r="I125" s="341"/>
      <c r="J125" s="341"/>
      <c r="K125" s="341"/>
      <c r="L125" s="341"/>
      <c r="M125" s="342"/>
      <c r="N125" s="253">
        <f>(O117+O119+O121+O123)/4</f>
        <v>1</v>
      </c>
      <c r="O125" s="254"/>
      <c r="P125" s="222"/>
      <c r="Q125" s="223"/>
      <c r="R125" s="223"/>
      <c r="S125" s="119"/>
      <c r="T125" s="123"/>
      <c r="U125" s="123"/>
      <c r="V125" s="123"/>
      <c r="W125" s="123"/>
      <c r="X125" s="36"/>
    </row>
    <row r="126" spans="1:24" s="124" customFormat="1" ht="43.5" customHeight="1" x14ac:dyDescent="0.2">
      <c r="A126" s="119"/>
      <c r="B126" s="120" t="s">
        <v>228</v>
      </c>
      <c r="C126" s="400" t="s">
        <v>43</v>
      </c>
      <c r="D126" s="400"/>
      <c r="E126" s="400"/>
      <c r="F126" s="400"/>
      <c r="G126" s="400"/>
      <c r="H126" s="400"/>
      <c r="I126" s="400"/>
      <c r="J126" s="400"/>
      <c r="K126" s="400"/>
      <c r="L126" s="313" t="s">
        <v>11</v>
      </c>
      <c r="M126" s="313"/>
      <c r="N126" s="255">
        <v>7.0000000000000007E-2</v>
      </c>
      <c r="O126" s="256"/>
      <c r="P126" s="314" t="s">
        <v>38</v>
      </c>
      <c r="Q126" s="314"/>
      <c r="R126" s="219">
        <f>N133*N126</f>
        <v>6.9982785282747831E-2</v>
      </c>
      <c r="S126" s="121"/>
      <c r="T126" s="122"/>
      <c r="U126" s="122"/>
      <c r="V126" s="122"/>
      <c r="W126" s="123"/>
      <c r="X126" s="36"/>
    </row>
    <row r="127" spans="1:24" s="124" customFormat="1" ht="45" customHeight="1" x14ac:dyDescent="0.2">
      <c r="A127" s="119"/>
      <c r="B127" s="369" t="s">
        <v>6</v>
      </c>
      <c r="C127" s="371" t="s">
        <v>33</v>
      </c>
      <c r="D127" s="371" t="s">
        <v>7</v>
      </c>
      <c r="E127" s="371" t="s">
        <v>8</v>
      </c>
      <c r="F127" s="371" t="s">
        <v>9</v>
      </c>
      <c r="G127" s="371" t="s">
        <v>3</v>
      </c>
      <c r="H127" s="371" t="s">
        <v>4</v>
      </c>
      <c r="I127" s="373" t="s">
        <v>31</v>
      </c>
      <c r="J127" s="374"/>
      <c r="K127" s="374"/>
      <c r="L127" s="374"/>
      <c r="M127" s="374"/>
      <c r="N127" s="374"/>
      <c r="O127" s="129"/>
      <c r="P127" s="261" t="s">
        <v>32</v>
      </c>
      <c r="Q127" s="262"/>
      <c r="R127" s="263"/>
      <c r="S127" s="125"/>
      <c r="T127" s="126"/>
      <c r="U127" s="127"/>
      <c r="V127" s="126"/>
      <c r="W127" s="123"/>
      <c r="X127" s="123"/>
    </row>
    <row r="128" spans="1:24" s="124" customFormat="1" ht="21" customHeight="1" x14ac:dyDescent="0.2">
      <c r="A128" s="128"/>
      <c r="B128" s="370"/>
      <c r="C128" s="372"/>
      <c r="D128" s="372"/>
      <c r="E128" s="372"/>
      <c r="F128" s="372"/>
      <c r="G128" s="372"/>
      <c r="H128" s="372"/>
      <c r="I128" s="129" t="s">
        <v>34</v>
      </c>
      <c r="J128" s="130" t="s">
        <v>24</v>
      </c>
      <c r="K128" s="130" t="s">
        <v>25</v>
      </c>
      <c r="L128" s="130" t="s">
        <v>26</v>
      </c>
      <c r="M128" s="130" t="s">
        <v>27</v>
      </c>
      <c r="N128" s="130" t="s">
        <v>18</v>
      </c>
      <c r="O128" s="131" t="s">
        <v>64</v>
      </c>
      <c r="P128" s="264"/>
      <c r="Q128" s="265"/>
      <c r="R128" s="266"/>
      <c r="S128" s="132"/>
      <c r="T128" s="133"/>
      <c r="U128" s="133"/>
      <c r="V128" s="133"/>
      <c r="W128" s="134"/>
      <c r="X128" s="36"/>
    </row>
    <row r="129" spans="1:36" s="124" customFormat="1" ht="48.75" customHeight="1" x14ac:dyDescent="0.2">
      <c r="A129" s="352"/>
      <c r="B129" s="343" t="s">
        <v>232</v>
      </c>
      <c r="C129" s="353" t="s">
        <v>229</v>
      </c>
      <c r="D129" s="355" t="s">
        <v>12</v>
      </c>
      <c r="E129" s="357">
        <v>43466</v>
      </c>
      <c r="F129" s="357">
        <v>43830</v>
      </c>
      <c r="G129" s="359"/>
      <c r="H129" s="359" t="s">
        <v>13</v>
      </c>
      <c r="I129" s="157" t="s">
        <v>22</v>
      </c>
      <c r="J129" s="167">
        <v>1288810015</v>
      </c>
      <c r="K129" s="167">
        <f>J129</f>
        <v>1288810015</v>
      </c>
      <c r="L129" s="168">
        <f>K129</f>
        <v>1288810015</v>
      </c>
      <c r="M129" s="168">
        <f>L129</f>
        <v>1288810015</v>
      </c>
      <c r="N129" s="168">
        <f>K129</f>
        <v>1288810015</v>
      </c>
      <c r="O129" s="293">
        <f>N130/N129</f>
        <v>0.99975407546782602</v>
      </c>
      <c r="P129" s="361"/>
      <c r="Q129" s="362"/>
      <c r="R129" s="363"/>
      <c r="S129" s="160"/>
      <c r="T129" s="350"/>
      <c r="U129" s="161"/>
      <c r="V129" s="123"/>
      <c r="W129" s="123"/>
      <c r="X129" s="36"/>
    </row>
    <row r="130" spans="1:36" s="124" customFormat="1" ht="48.75" customHeight="1" x14ac:dyDescent="0.2">
      <c r="A130" s="352"/>
      <c r="B130" s="344"/>
      <c r="C130" s="354"/>
      <c r="D130" s="356"/>
      <c r="E130" s="358"/>
      <c r="F130" s="358"/>
      <c r="G130" s="360"/>
      <c r="H130" s="360"/>
      <c r="I130" s="158" t="s">
        <v>23</v>
      </c>
      <c r="J130" s="167">
        <v>184294849</v>
      </c>
      <c r="K130" s="167">
        <v>540506881</v>
      </c>
      <c r="L130" s="167">
        <v>1288493065</v>
      </c>
      <c r="M130" s="168">
        <f>L130</f>
        <v>1288493065</v>
      </c>
      <c r="N130" s="168">
        <f>M130</f>
        <v>1288493065</v>
      </c>
      <c r="O130" s="294"/>
      <c r="P130" s="364"/>
      <c r="Q130" s="365"/>
      <c r="R130" s="366"/>
      <c r="S130" s="162"/>
      <c r="T130" s="351"/>
      <c r="U130" s="163"/>
      <c r="V130" s="134"/>
      <c r="W130" s="134"/>
      <c r="X130" s="36"/>
    </row>
    <row r="131" spans="1:36" s="124" customFormat="1" ht="48.75" customHeight="1" x14ac:dyDescent="0.2">
      <c r="A131" s="352"/>
      <c r="B131" s="344"/>
      <c r="C131" s="353" t="s">
        <v>230</v>
      </c>
      <c r="D131" s="355" t="s">
        <v>14</v>
      </c>
      <c r="E131" s="357"/>
      <c r="F131" s="357"/>
      <c r="G131" s="359"/>
      <c r="H131" s="359" t="s">
        <v>13</v>
      </c>
      <c r="I131" s="157" t="s">
        <v>22</v>
      </c>
      <c r="J131" s="167">
        <v>0</v>
      </c>
      <c r="K131" s="167">
        <v>0</v>
      </c>
      <c r="L131" s="167">
        <v>0</v>
      </c>
      <c r="M131" s="167">
        <v>0</v>
      </c>
      <c r="N131" s="168">
        <f t="shared" ref="N131:N132" si="7">J131+K131+L131+M131</f>
        <v>0</v>
      </c>
      <c r="O131" s="257"/>
      <c r="P131" s="361"/>
      <c r="Q131" s="362"/>
      <c r="R131" s="363"/>
      <c r="S131" s="160"/>
      <c r="T131" s="351"/>
      <c r="U131" s="161"/>
      <c r="V131" s="123"/>
      <c r="W131" s="123"/>
      <c r="X131" s="36"/>
    </row>
    <row r="132" spans="1:36" s="124" customFormat="1" ht="48.75" customHeight="1" x14ac:dyDescent="0.2">
      <c r="A132" s="352"/>
      <c r="B132" s="345"/>
      <c r="C132" s="354"/>
      <c r="D132" s="356"/>
      <c r="E132" s="358"/>
      <c r="F132" s="358"/>
      <c r="G132" s="360"/>
      <c r="H132" s="360"/>
      <c r="I132" s="158" t="s">
        <v>23</v>
      </c>
      <c r="J132" s="167">
        <v>0</v>
      </c>
      <c r="K132" s="167">
        <v>0</v>
      </c>
      <c r="L132" s="167">
        <v>0</v>
      </c>
      <c r="M132" s="167">
        <v>0</v>
      </c>
      <c r="N132" s="168">
        <f t="shared" si="7"/>
        <v>0</v>
      </c>
      <c r="O132" s="258"/>
      <c r="P132" s="364"/>
      <c r="Q132" s="365"/>
      <c r="R132" s="366"/>
      <c r="S132" s="162"/>
      <c r="T132" s="351"/>
      <c r="U132" s="163"/>
      <c r="V132" s="134"/>
      <c r="W132" s="134"/>
      <c r="X132" s="36"/>
    </row>
    <row r="133" spans="1:36" s="124" customFormat="1" ht="28.5" customHeight="1" x14ac:dyDescent="0.2">
      <c r="A133" s="119"/>
      <c r="B133" s="340" t="s">
        <v>10</v>
      </c>
      <c r="C133" s="341"/>
      <c r="D133" s="341"/>
      <c r="E133" s="341"/>
      <c r="F133" s="341"/>
      <c r="G133" s="341"/>
      <c r="H133" s="341"/>
      <c r="I133" s="341"/>
      <c r="J133" s="341"/>
      <c r="K133" s="341"/>
      <c r="L133" s="341"/>
      <c r="M133" s="342"/>
      <c r="N133" s="253">
        <f>O129</f>
        <v>0.99975407546782602</v>
      </c>
      <c r="O133" s="254"/>
      <c r="P133" s="224"/>
      <c r="Q133" s="225"/>
      <c r="R133" s="225"/>
      <c r="S133" s="119"/>
      <c r="T133" s="123"/>
      <c r="U133" s="123"/>
      <c r="V133" s="123"/>
      <c r="W133" s="123"/>
      <c r="X133" s="36"/>
    </row>
    <row r="134" spans="1:36" s="124" customFormat="1" ht="12.75" customHeight="1" x14ac:dyDescent="0.2">
      <c r="A134" s="169"/>
      <c r="B134" s="169"/>
      <c r="C134" s="169"/>
      <c r="D134" s="169"/>
      <c r="E134" s="169"/>
      <c r="F134" s="169"/>
      <c r="G134" s="169"/>
      <c r="H134" s="169"/>
      <c r="I134" s="170"/>
      <c r="J134" s="169"/>
      <c r="K134" s="170"/>
      <c r="L134" s="170"/>
      <c r="M134" s="170"/>
      <c r="N134" s="169"/>
      <c r="O134" s="170"/>
      <c r="P134" s="226"/>
      <c r="Q134" s="225"/>
      <c r="R134" s="225"/>
      <c r="S134" s="119"/>
      <c r="T134" s="123"/>
      <c r="U134" s="123"/>
      <c r="V134" s="123"/>
      <c r="W134" s="123"/>
      <c r="X134" s="36"/>
    </row>
    <row r="135" spans="1:36" s="124" customFormat="1" ht="28.5" customHeight="1" x14ac:dyDescent="0.2">
      <c r="A135" s="119"/>
      <c r="B135" s="171"/>
      <c r="C135" s="125"/>
      <c r="D135" s="172"/>
      <c r="E135" s="173"/>
      <c r="F135" s="173"/>
      <c r="G135" s="174"/>
      <c r="H135" s="175"/>
      <c r="I135" s="176"/>
      <c r="J135" s="174"/>
      <c r="K135" s="177"/>
      <c r="L135" s="177"/>
      <c r="M135" s="177"/>
      <c r="N135" s="174"/>
      <c r="O135" s="177"/>
      <c r="P135" s="227"/>
      <c r="Q135" s="228"/>
      <c r="R135" s="178"/>
      <c r="S135" s="179"/>
      <c r="T135" s="179"/>
      <c r="U135" s="161"/>
      <c r="V135" s="123"/>
      <c r="W135" s="123"/>
      <c r="X135" s="36"/>
    </row>
    <row r="136" spans="1:36" s="124" customFormat="1" ht="15" customHeight="1" x14ac:dyDescent="0.2">
      <c r="A136" s="119"/>
      <c r="B136" s="180"/>
      <c r="C136" s="180"/>
      <c r="D136" s="181"/>
      <c r="E136" s="367"/>
      <c r="F136" s="368"/>
      <c r="G136" s="368"/>
      <c r="H136" s="368"/>
      <c r="I136" s="182"/>
      <c r="J136" s="182"/>
      <c r="K136" s="182"/>
      <c r="L136" s="182"/>
      <c r="M136" s="183"/>
      <c r="N136" s="183"/>
      <c r="O136" s="183"/>
      <c r="P136" s="229"/>
      <c r="Q136" s="229"/>
      <c r="R136" s="229"/>
      <c r="S136" s="36"/>
      <c r="T136" s="36"/>
      <c r="U136" s="36"/>
      <c r="V136" s="123"/>
      <c r="W136" s="123"/>
      <c r="X136" s="36"/>
    </row>
    <row r="137" spans="1:36" s="124" customFormat="1" ht="12.75" customHeight="1" x14ac:dyDescent="0.2">
      <c r="A137" s="119"/>
      <c r="B137" s="184"/>
      <c r="C137" s="184"/>
      <c r="D137" s="185"/>
      <c r="E137" s="393"/>
      <c r="F137" s="394"/>
      <c r="G137" s="394"/>
      <c r="H137" s="394"/>
      <c r="I137" s="186"/>
      <c r="J137" s="186"/>
      <c r="K137" s="186"/>
      <c r="L137" s="186"/>
      <c r="M137" s="187"/>
      <c r="N137" s="187"/>
      <c r="O137" s="187"/>
      <c r="P137" s="230"/>
      <c r="Q137" s="230"/>
      <c r="R137" s="230"/>
      <c r="S137" s="36"/>
      <c r="T137" s="36"/>
      <c r="U137" s="36"/>
      <c r="V137" s="123"/>
      <c r="W137" s="123"/>
      <c r="X137" s="36"/>
    </row>
    <row r="138" spans="1:36" s="124" customFormat="1" ht="21.75" customHeight="1" x14ac:dyDescent="0.2">
      <c r="A138" s="119"/>
      <c r="B138" s="184"/>
      <c r="C138" s="184"/>
      <c r="D138" s="185"/>
      <c r="E138" s="186"/>
      <c r="F138" s="186"/>
      <c r="G138" s="186"/>
      <c r="H138" s="186"/>
      <c r="I138" s="186"/>
      <c r="J138" s="188"/>
      <c r="K138" s="188"/>
      <c r="L138" s="188"/>
      <c r="M138" s="188"/>
      <c r="N138" s="188"/>
      <c r="O138" s="188"/>
      <c r="P138" s="231"/>
      <c r="Q138" s="231"/>
      <c r="R138" s="231"/>
      <c r="S138" s="36"/>
      <c r="T138" s="36"/>
      <c r="U138" s="36"/>
      <c r="V138" s="123"/>
      <c r="W138" s="123"/>
      <c r="X138" s="36"/>
    </row>
    <row r="139" spans="1:36" s="124" customFormat="1" ht="56.25" customHeight="1" x14ac:dyDescent="0.2">
      <c r="A139" s="119"/>
      <c r="B139" s="189"/>
      <c r="C139" s="401" t="s">
        <v>15</v>
      </c>
      <c r="D139" s="401"/>
      <c r="E139" s="348">
        <f>N12+N30+N48+N64+N80+N92+N114+N126</f>
        <v>1</v>
      </c>
      <c r="F139" s="348"/>
      <c r="G139" s="186"/>
      <c r="H139" s="186"/>
      <c r="I139" s="186"/>
      <c r="J139" s="401" t="s">
        <v>47</v>
      </c>
      <c r="K139" s="401"/>
      <c r="L139" s="401"/>
      <c r="M139" s="188"/>
      <c r="N139" s="346">
        <f>R126+R114+R92+R80+R64+R48+R30+R12</f>
        <v>0.92187167417163685</v>
      </c>
      <c r="O139" s="347"/>
      <c r="P139" s="347"/>
      <c r="Q139" s="231"/>
      <c r="R139" s="231"/>
      <c r="S139" s="119"/>
      <c r="T139" s="123"/>
      <c r="U139" s="123"/>
      <c r="V139" s="123"/>
      <c r="W139" s="123"/>
      <c r="X139" s="36"/>
    </row>
    <row r="140" spans="1:36" s="124" customFormat="1" ht="47.25" customHeight="1" x14ac:dyDescent="0.2">
      <c r="A140" s="119"/>
      <c r="B140" s="189"/>
      <c r="C140" s="401"/>
      <c r="D140" s="401"/>
      <c r="E140" s="348"/>
      <c r="F140" s="348"/>
      <c r="G140" s="186"/>
      <c r="H140" s="186"/>
      <c r="I140" s="186"/>
      <c r="J140" s="401"/>
      <c r="K140" s="401"/>
      <c r="L140" s="401"/>
      <c r="M140" s="188"/>
      <c r="N140" s="347"/>
      <c r="O140" s="347"/>
      <c r="P140" s="347"/>
      <c r="Q140" s="231"/>
      <c r="R140" s="231"/>
      <c r="S140" s="119"/>
      <c r="T140" s="123"/>
      <c r="U140" s="123"/>
      <c r="V140" s="123"/>
      <c r="W140" s="123"/>
      <c r="X140" s="36"/>
    </row>
    <row r="141" spans="1:36" s="124" customFormat="1" ht="49.5" customHeight="1" x14ac:dyDescent="0.2">
      <c r="A141" s="119"/>
      <c r="B141" s="190"/>
      <c r="C141" s="190"/>
      <c r="D141" s="398"/>
      <c r="E141" s="399"/>
      <c r="F141" s="399"/>
      <c r="G141" s="190"/>
      <c r="H141" s="190"/>
      <c r="I141" s="191"/>
      <c r="J141" s="191"/>
      <c r="K141" s="191"/>
      <c r="L141" s="191"/>
      <c r="M141" s="191"/>
      <c r="N141" s="191"/>
      <c r="O141" s="191"/>
      <c r="P141" s="232"/>
      <c r="Q141" s="232"/>
      <c r="R141" s="232"/>
      <c r="S141" s="119"/>
      <c r="T141" s="123"/>
      <c r="U141" s="123"/>
      <c r="V141" s="123"/>
      <c r="W141" s="123"/>
      <c r="X141" s="36"/>
    </row>
    <row r="142" spans="1:36" ht="12.75" customHeight="1" x14ac:dyDescent="0.2">
      <c r="A142" s="21"/>
      <c r="B142" s="16"/>
      <c r="C142" s="16"/>
      <c r="D142" s="395"/>
      <c r="E142" s="396"/>
      <c r="F142" s="397"/>
      <c r="G142" s="16"/>
      <c r="H142" s="16"/>
      <c r="I142" s="17"/>
      <c r="J142" s="396"/>
      <c r="K142" s="394"/>
      <c r="L142" s="394"/>
      <c r="M142" s="394"/>
      <c r="N142" s="396"/>
      <c r="O142" s="20"/>
      <c r="P142" s="233"/>
      <c r="Q142" s="234"/>
      <c r="R142" s="234"/>
      <c r="S142" s="36"/>
      <c r="T142" s="31"/>
      <c r="U142" s="31"/>
      <c r="V142" s="31"/>
      <c r="W142" s="31"/>
      <c r="X142" s="31"/>
      <c r="Y142" s="27"/>
      <c r="Z142" s="27"/>
      <c r="AA142" s="27"/>
      <c r="AB142" s="27"/>
      <c r="AC142" s="27"/>
      <c r="AD142" s="27"/>
      <c r="AE142" s="27"/>
      <c r="AF142" s="27"/>
      <c r="AG142" s="27"/>
      <c r="AH142" s="27"/>
      <c r="AI142" s="27"/>
      <c r="AJ142" s="27"/>
    </row>
    <row r="143" spans="1:36" ht="12.75" customHeight="1" x14ac:dyDescent="0.2">
      <c r="A143" s="22"/>
      <c r="B143" s="17"/>
      <c r="C143" s="17"/>
      <c r="D143" s="17"/>
      <c r="E143" s="20"/>
      <c r="F143" s="20"/>
      <c r="G143" s="17"/>
      <c r="H143" s="17"/>
      <c r="I143" s="17"/>
      <c r="J143" s="20"/>
      <c r="K143" s="20"/>
      <c r="L143" s="20"/>
      <c r="M143" s="20"/>
      <c r="N143" s="20"/>
      <c r="O143" s="20"/>
      <c r="P143" s="233"/>
      <c r="Q143" s="234"/>
      <c r="R143" s="234"/>
      <c r="S143" s="36"/>
      <c r="T143" s="31"/>
      <c r="U143" s="31"/>
      <c r="V143" s="31"/>
      <c r="W143" s="31"/>
      <c r="X143" s="31"/>
      <c r="Y143" s="27"/>
      <c r="Z143" s="27"/>
      <c r="AA143" s="27"/>
      <c r="AB143" s="27"/>
      <c r="AC143" s="27"/>
      <c r="AD143" s="27"/>
      <c r="AE143" s="27"/>
      <c r="AF143" s="27"/>
      <c r="AG143" s="27"/>
      <c r="AH143" s="27"/>
      <c r="AI143" s="27"/>
      <c r="AJ143" s="27"/>
    </row>
    <row r="144" spans="1:36" ht="30" customHeight="1" x14ac:dyDescent="0.2">
      <c r="A144" s="21"/>
      <c r="B144" s="349" t="s">
        <v>48</v>
      </c>
      <c r="C144" s="349"/>
      <c r="D144" s="349"/>
      <c r="E144" s="349"/>
      <c r="F144" s="349"/>
      <c r="G144" s="349"/>
      <c r="H144" s="349"/>
      <c r="I144" s="18"/>
      <c r="J144" s="18"/>
      <c r="K144" s="18"/>
      <c r="L144" s="18"/>
      <c r="M144" s="18"/>
      <c r="N144" s="18"/>
      <c r="O144" s="18"/>
      <c r="P144" s="235"/>
      <c r="Q144" s="235"/>
      <c r="R144" s="235"/>
      <c r="S144" s="31"/>
      <c r="T144" s="31"/>
      <c r="U144" s="31"/>
      <c r="V144" s="31"/>
      <c r="W144" s="31"/>
      <c r="X144" s="31"/>
      <c r="Y144" s="27"/>
      <c r="Z144" s="27"/>
      <c r="AA144" s="27"/>
      <c r="AB144" s="27"/>
      <c r="AC144" s="27"/>
      <c r="AD144" s="27"/>
      <c r="AE144" s="27"/>
      <c r="AF144" s="27"/>
      <c r="AG144" s="27"/>
      <c r="AH144" s="27"/>
      <c r="AI144" s="27"/>
      <c r="AJ144" s="27"/>
    </row>
    <row r="145" spans="1:36" ht="66" customHeight="1" x14ac:dyDescent="0.2">
      <c r="A145" s="21"/>
      <c r="B145" s="199" t="s">
        <v>50</v>
      </c>
      <c r="C145" s="19" t="s">
        <v>33</v>
      </c>
      <c r="D145" s="19" t="s">
        <v>7</v>
      </c>
      <c r="E145" s="375" t="s">
        <v>49</v>
      </c>
      <c r="F145" s="376"/>
      <c r="G145" s="376"/>
      <c r="H145" s="377"/>
      <c r="I145" s="37"/>
      <c r="J145" s="38"/>
      <c r="K145" s="39"/>
      <c r="L145" s="39"/>
      <c r="M145" s="39"/>
      <c r="N145" s="40"/>
      <c r="O145" s="41"/>
      <c r="P145" s="236"/>
      <c r="Q145" s="237"/>
      <c r="R145" s="237"/>
      <c r="S145" s="31"/>
      <c r="T145" s="31"/>
      <c r="U145" s="31"/>
      <c r="V145" s="31"/>
      <c r="W145" s="31"/>
      <c r="X145" s="31"/>
      <c r="Y145" s="27"/>
      <c r="Z145" s="27"/>
      <c r="AA145" s="27"/>
      <c r="AB145" s="27"/>
      <c r="AC145" s="27"/>
      <c r="AD145" s="27"/>
      <c r="AE145" s="27"/>
      <c r="AF145" s="27"/>
      <c r="AG145" s="27"/>
      <c r="AH145" s="27"/>
      <c r="AI145" s="27"/>
      <c r="AJ145" s="27"/>
    </row>
    <row r="146" spans="1:36" ht="120.75" customHeight="1" x14ac:dyDescent="0.2">
      <c r="A146" s="31"/>
      <c r="B146" s="200">
        <v>43525</v>
      </c>
      <c r="C146" s="94" t="s">
        <v>99</v>
      </c>
      <c r="D146" s="94" t="s">
        <v>105</v>
      </c>
      <c r="E146" s="378" t="s">
        <v>209</v>
      </c>
      <c r="F146" s="379"/>
      <c r="G146" s="379"/>
      <c r="H146" s="380"/>
      <c r="I146" s="31"/>
      <c r="J146" s="43"/>
      <c r="K146" s="43"/>
      <c r="L146" s="43"/>
      <c r="M146" s="43"/>
      <c r="N146" s="43"/>
      <c r="O146" s="43"/>
      <c r="P146" s="238"/>
      <c r="Q146" s="237"/>
      <c r="R146" s="237"/>
      <c r="S146" s="31"/>
      <c r="T146" s="31"/>
      <c r="U146" s="31"/>
      <c r="V146" s="31"/>
      <c r="W146" s="31"/>
      <c r="X146" s="31"/>
      <c r="Y146" s="27"/>
      <c r="Z146" s="27"/>
      <c r="AA146" s="27"/>
      <c r="AB146" s="27"/>
      <c r="AC146" s="27"/>
      <c r="AD146" s="27"/>
      <c r="AE146" s="27"/>
      <c r="AF146" s="27"/>
      <c r="AG146" s="27"/>
      <c r="AH146" s="27"/>
      <c r="AI146" s="27"/>
      <c r="AJ146" s="27"/>
    </row>
    <row r="147" spans="1:36" ht="120.75" customHeight="1" x14ac:dyDescent="0.2">
      <c r="A147" s="25"/>
      <c r="B147" s="200">
        <v>43560</v>
      </c>
      <c r="C147" s="94" t="s">
        <v>60</v>
      </c>
      <c r="D147" s="94" t="s">
        <v>61</v>
      </c>
      <c r="E147" s="378" t="s">
        <v>207</v>
      </c>
      <c r="F147" s="379"/>
      <c r="G147" s="379"/>
      <c r="H147" s="380"/>
      <c r="I147" s="25"/>
      <c r="J147" s="44"/>
      <c r="K147" s="44"/>
      <c r="L147" s="44"/>
      <c r="M147" s="44"/>
      <c r="N147" s="44"/>
      <c r="O147" s="44"/>
      <c r="P147" s="239"/>
      <c r="S147" s="25"/>
      <c r="T147" s="31"/>
      <c r="U147" s="31"/>
      <c r="V147" s="31"/>
      <c r="W147" s="31"/>
      <c r="X147" s="31"/>
      <c r="Y147" s="27"/>
      <c r="Z147" s="27"/>
      <c r="AA147" s="27"/>
      <c r="AB147" s="27"/>
      <c r="AC147" s="27"/>
      <c r="AD147" s="27"/>
      <c r="AE147" s="27"/>
      <c r="AF147" s="27"/>
      <c r="AG147" s="27"/>
      <c r="AH147" s="27"/>
      <c r="AI147" s="27"/>
      <c r="AJ147" s="27"/>
    </row>
    <row r="148" spans="1:36" ht="120.75" customHeight="1" x14ac:dyDescent="0.2">
      <c r="A148" s="25"/>
      <c r="B148" s="199"/>
      <c r="C148" s="94"/>
      <c r="D148" s="94"/>
      <c r="E148" s="378"/>
      <c r="F148" s="379"/>
      <c r="G148" s="379"/>
      <c r="H148" s="380"/>
      <c r="I148" s="25"/>
      <c r="J148" s="44"/>
      <c r="K148" s="44"/>
      <c r="L148" s="44"/>
      <c r="M148" s="44"/>
      <c r="N148" s="44"/>
      <c r="O148" s="44"/>
      <c r="P148" s="239"/>
      <c r="S148" s="25"/>
      <c r="T148" s="31"/>
      <c r="U148" s="31"/>
      <c r="V148" s="31"/>
      <c r="W148" s="31"/>
      <c r="X148" s="31"/>
      <c r="Y148" s="27"/>
      <c r="Z148" s="27"/>
      <c r="AA148" s="27"/>
      <c r="AB148" s="27"/>
      <c r="AC148" s="27"/>
      <c r="AD148" s="27"/>
      <c r="AE148" s="27"/>
      <c r="AF148" s="27"/>
      <c r="AG148" s="27"/>
      <c r="AH148" s="27"/>
      <c r="AI148" s="27"/>
      <c r="AJ148" s="27"/>
    </row>
    <row r="149" spans="1:36" ht="120.75" customHeight="1" x14ac:dyDescent="0.2">
      <c r="A149" s="25"/>
      <c r="B149" s="199"/>
      <c r="C149" s="94"/>
      <c r="D149" s="94"/>
      <c r="E149" s="378"/>
      <c r="F149" s="379"/>
      <c r="G149" s="379"/>
      <c r="H149" s="380"/>
      <c r="I149" s="25"/>
      <c r="J149" s="44"/>
      <c r="K149" s="44"/>
      <c r="L149" s="44"/>
      <c r="M149" s="44"/>
      <c r="N149" s="44"/>
      <c r="O149" s="44"/>
      <c r="P149" s="239"/>
      <c r="S149" s="25"/>
      <c r="T149" s="31"/>
      <c r="U149" s="31"/>
      <c r="V149" s="31"/>
      <c r="W149" s="31"/>
      <c r="X149" s="31"/>
      <c r="Y149" s="27"/>
      <c r="Z149" s="27"/>
      <c r="AA149" s="27"/>
      <c r="AB149" s="27"/>
      <c r="AC149" s="27"/>
      <c r="AD149" s="27"/>
      <c r="AE149" s="27"/>
      <c r="AF149" s="27"/>
      <c r="AG149" s="27"/>
      <c r="AH149" s="27"/>
      <c r="AI149" s="27"/>
      <c r="AJ149" s="27"/>
    </row>
    <row r="150" spans="1:36" ht="120.75" customHeight="1" x14ac:dyDescent="0.2">
      <c r="A150" s="25"/>
      <c r="B150" s="201"/>
      <c r="C150" s="42"/>
      <c r="D150" s="42"/>
      <c r="E150" s="336"/>
      <c r="F150" s="337"/>
      <c r="G150" s="337"/>
      <c r="H150" s="338"/>
      <c r="I150" s="25"/>
      <c r="J150" s="44"/>
      <c r="K150" s="44"/>
      <c r="L150" s="44"/>
      <c r="M150" s="44"/>
      <c r="N150" s="44"/>
      <c r="O150" s="44"/>
      <c r="P150" s="239"/>
      <c r="S150" s="25"/>
      <c r="T150" s="31"/>
      <c r="U150" s="31"/>
      <c r="V150" s="31"/>
      <c r="W150" s="31"/>
      <c r="X150" s="31"/>
      <c r="Y150" s="27"/>
      <c r="Z150" s="27"/>
      <c r="AA150" s="27"/>
      <c r="AB150" s="27"/>
      <c r="AC150" s="27"/>
      <c r="AD150" s="27"/>
      <c r="AE150" s="27"/>
      <c r="AF150" s="27"/>
      <c r="AG150" s="27"/>
      <c r="AH150" s="27"/>
      <c r="AI150" s="27"/>
      <c r="AJ150" s="27"/>
    </row>
    <row r="151" spans="1:36" ht="120.75" customHeight="1" x14ac:dyDescent="0.2">
      <c r="A151" s="25"/>
      <c r="B151" s="201"/>
      <c r="C151" s="42"/>
      <c r="D151" s="42"/>
      <c r="E151" s="336"/>
      <c r="F151" s="337"/>
      <c r="G151" s="337"/>
      <c r="H151" s="338"/>
      <c r="I151" s="25"/>
      <c r="J151" s="44"/>
      <c r="K151" s="44"/>
      <c r="L151" s="44"/>
      <c r="M151" s="44"/>
      <c r="N151" s="44"/>
      <c r="O151" s="44"/>
      <c r="P151" s="239"/>
      <c r="S151" s="25"/>
      <c r="T151" s="31"/>
      <c r="U151" s="31"/>
      <c r="V151" s="31"/>
      <c r="W151" s="31"/>
      <c r="X151" s="31"/>
      <c r="Y151" s="27"/>
      <c r="Z151" s="27"/>
      <c r="AA151" s="27"/>
      <c r="AB151" s="27"/>
      <c r="AC151" s="27"/>
      <c r="AD151" s="27"/>
      <c r="AE151" s="27"/>
      <c r="AF151" s="27"/>
      <c r="AG151" s="27"/>
      <c r="AH151" s="27"/>
      <c r="AI151" s="27"/>
      <c r="AJ151" s="27"/>
    </row>
    <row r="152" spans="1:36" ht="120.75" customHeight="1" x14ac:dyDescent="0.2">
      <c r="A152" s="25"/>
      <c r="B152" s="201"/>
      <c r="C152" s="42"/>
      <c r="D152" s="42"/>
      <c r="E152" s="336"/>
      <c r="F152" s="337"/>
      <c r="G152" s="337"/>
      <c r="H152" s="338"/>
      <c r="I152" s="25"/>
      <c r="J152" s="44"/>
      <c r="K152" s="44"/>
      <c r="L152" s="44"/>
      <c r="M152" s="44"/>
      <c r="N152" s="44"/>
      <c r="O152" s="44"/>
      <c r="P152" s="239"/>
      <c r="S152" s="25"/>
      <c r="T152" s="31"/>
      <c r="U152" s="31"/>
      <c r="V152" s="31"/>
      <c r="W152" s="31"/>
      <c r="X152" s="31"/>
      <c r="Y152" s="27"/>
      <c r="Z152" s="27"/>
      <c r="AA152" s="27"/>
      <c r="AB152" s="27"/>
      <c r="AC152" s="27"/>
      <c r="AD152" s="27"/>
      <c r="AE152" s="27"/>
      <c r="AF152" s="27"/>
      <c r="AG152" s="27"/>
      <c r="AH152" s="27"/>
      <c r="AI152" s="27"/>
      <c r="AJ152" s="27"/>
    </row>
    <row r="153" spans="1:36" ht="120.75" customHeight="1" x14ac:dyDescent="0.2">
      <c r="A153" s="25"/>
      <c r="B153" s="201"/>
      <c r="C153" s="42"/>
      <c r="D153" s="42"/>
      <c r="E153" s="336"/>
      <c r="F153" s="337"/>
      <c r="G153" s="337"/>
      <c r="H153" s="338"/>
      <c r="I153" s="25"/>
      <c r="J153" s="44"/>
      <c r="K153" s="44"/>
      <c r="L153" s="44"/>
      <c r="M153" s="44"/>
      <c r="N153" s="44"/>
      <c r="O153" s="44"/>
      <c r="P153" s="239"/>
      <c r="S153" s="25"/>
      <c r="T153" s="31"/>
      <c r="U153" s="31"/>
      <c r="V153" s="31"/>
      <c r="W153" s="31"/>
      <c r="X153" s="31"/>
      <c r="Y153" s="27"/>
      <c r="Z153" s="27"/>
      <c r="AA153" s="27"/>
      <c r="AB153" s="27"/>
      <c r="AC153" s="27"/>
      <c r="AD153" s="27"/>
      <c r="AE153" s="27"/>
      <c r="AF153" s="27"/>
      <c r="AG153" s="27"/>
      <c r="AH153" s="27"/>
      <c r="AI153" s="27"/>
      <c r="AJ153" s="27"/>
    </row>
    <row r="154" spans="1:36" ht="120.75" customHeight="1" x14ac:dyDescent="0.2">
      <c r="A154" s="25"/>
      <c r="B154" s="201"/>
      <c r="C154" s="42"/>
      <c r="D154" s="42"/>
      <c r="E154" s="336"/>
      <c r="F154" s="337"/>
      <c r="G154" s="337"/>
      <c r="H154" s="338"/>
      <c r="I154" s="25"/>
      <c r="J154" s="44"/>
      <c r="K154" s="44"/>
      <c r="L154" s="44"/>
      <c r="M154" s="44"/>
      <c r="N154" s="44"/>
      <c r="O154" s="44"/>
      <c r="P154" s="239"/>
      <c r="S154" s="25"/>
      <c r="T154" s="31"/>
      <c r="U154" s="31"/>
      <c r="V154" s="31"/>
      <c r="W154" s="31"/>
      <c r="X154" s="31"/>
      <c r="Y154" s="27"/>
      <c r="Z154" s="27"/>
      <c r="AA154" s="27"/>
      <c r="AB154" s="27"/>
      <c r="AC154" s="27"/>
      <c r="AD154" s="27"/>
      <c r="AE154" s="27"/>
      <c r="AF154" s="27"/>
      <c r="AG154" s="27"/>
      <c r="AH154" s="27"/>
      <c r="AI154" s="27"/>
      <c r="AJ154" s="27"/>
    </row>
    <row r="155" spans="1:36" ht="120.75" customHeight="1" x14ac:dyDescent="0.2">
      <c r="A155" s="25"/>
      <c r="B155" s="201"/>
      <c r="C155" s="42"/>
      <c r="D155" s="42"/>
      <c r="E155" s="336"/>
      <c r="F155" s="337"/>
      <c r="G155" s="337"/>
      <c r="H155" s="338"/>
      <c r="I155" s="25"/>
      <c r="J155" s="44"/>
      <c r="K155" s="44"/>
      <c r="L155" s="44"/>
      <c r="M155" s="44"/>
      <c r="N155" s="44"/>
      <c r="O155" s="44"/>
      <c r="P155" s="239"/>
      <c r="S155" s="25"/>
      <c r="T155" s="31"/>
      <c r="U155" s="31"/>
      <c r="V155" s="31"/>
      <c r="W155" s="31"/>
      <c r="X155" s="31"/>
      <c r="Y155" s="27"/>
      <c r="Z155" s="27"/>
      <c r="AA155" s="27"/>
      <c r="AB155" s="27"/>
      <c r="AC155" s="27"/>
      <c r="AD155" s="27"/>
      <c r="AE155" s="27"/>
      <c r="AF155" s="27"/>
      <c r="AG155" s="27"/>
      <c r="AH155" s="27"/>
      <c r="AI155" s="27"/>
      <c r="AJ155" s="27"/>
    </row>
    <row r="156" spans="1:36" ht="120.75" customHeight="1" x14ac:dyDescent="0.2">
      <c r="A156" s="25"/>
      <c r="B156" s="201"/>
      <c r="C156" s="42"/>
      <c r="D156" s="42"/>
      <c r="E156" s="336"/>
      <c r="F156" s="337"/>
      <c r="G156" s="337"/>
      <c r="H156" s="338"/>
      <c r="I156" s="25"/>
      <c r="J156" s="44"/>
      <c r="K156" s="44"/>
      <c r="L156" s="44"/>
      <c r="M156" s="44"/>
      <c r="N156" s="44"/>
      <c r="O156" s="44"/>
      <c r="P156" s="239"/>
      <c r="S156" s="25"/>
      <c r="T156" s="31"/>
      <c r="U156" s="31"/>
      <c r="V156" s="31"/>
      <c r="W156" s="31"/>
      <c r="X156" s="31"/>
      <c r="Y156" s="27"/>
      <c r="Z156" s="27"/>
      <c r="AA156" s="27"/>
      <c r="AB156" s="27"/>
      <c r="AC156" s="27"/>
      <c r="AD156" s="27"/>
      <c r="AE156" s="27"/>
      <c r="AF156" s="27"/>
      <c r="AG156" s="27"/>
      <c r="AH156" s="27"/>
      <c r="AI156" s="27"/>
      <c r="AJ156" s="27"/>
    </row>
    <row r="157" spans="1:36" ht="120.75" customHeight="1" x14ac:dyDescent="0.2">
      <c r="A157" s="25"/>
      <c r="B157" s="201"/>
      <c r="C157" s="42"/>
      <c r="D157" s="42"/>
      <c r="E157" s="336"/>
      <c r="F157" s="337"/>
      <c r="G157" s="337"/>
      <c r="H157" s="338"/>
      <c r="I157" s="25"/>
      <c r="J157" s="44"/>
      <c r="K157" s="44"/>
      <c r="L157" s="44"/>
      <c r="M157" s="44"/>
      <c r="N157" s="44"/>
      <c r="O157" s="44"/>
      <c r="P157" s="239"/>
      <c r="S157" s="25"/>
      <c r="T157" s="31"/>
      <c r="U157" s="31"/>
      <c r="V157" s="31"/>
      <c r="W157" s="31"/>
      <c r="X157" s="31"/>
      <c r="Y157" s="27"/>
      <c r="Z157" s="27"/>
      <c r="AA157" s="27"/>
      <c r="AB157" s="27"/>
      <c r="AC157" s="27"/>
      <c r="AD157" s="27"/>
      <c r="AE157" s="27"/>
      <c r="AF157" s="27"/>
      <c r="AG157" s="27"/>
      <c r="AH157" s="27"/>
      <c r="AI157" s="27"/>
      <c r="AJ157" s="27"/>
    </row>
    <row r="158" spans="1:36" ht="120.75" customHeight="1" x14ac:dyDescent="0.2">
      <c r="A158" s="25"/>
      <c r="B158" s="201"/>
      <c r="C158" s="42"/>
      <c r="D158" s="42"/>
      <c r="E158" s="336"/>
      <c r="F158" s="337"/>
      <c r="G158" s="337"/>
      <c r="H158" s="338"/>
      <c r="I158" s="25"/>
      <c r="J158" s="44"/>
      <c r="K158" s="44"/>
      <c r="L158" s="44"/>
      <c r="M158" s="44"/>
      <c r="N158" s="44"/>
      <c r="O158" s="44"/>
      <c r="P158" s="239"/>
      <c r="S158" s="25"/>
      <c r="T158" s="31"/>
      <c r="U158" s="31"/>
      <c r="V158" s="31"/>
      <c r="W158" s="31"/>
      <c r="X158" s="31"/>
      <c r="Y158" s="27"/>
      <c r="Z158" s="27"/>
      <c r="AA158" s="27"/>
      <c r="AB158" s="27"/>
      <c r="AC158" s="27"/>
      <c r="AD158" s="27"/>
      <c r="AE158" s="27"/>
      <c r="AF158" s="27"/>
      <c r="AG158" s="27"/>
      <c r="AH158" s="27"/>
      <c r="AI158" s="27"/>
      <c r="AJ158" s="27"/>
    </row>
    <row r="159" spans="1:36" ht="120.75" customHeight="1" x14ac:dyDescent="0.2">
      <c r="A159" s="25"/>
      <c r="B159" s="201"/>
      <c r="C159" s="42"/>
      <c r="D159" s="42"/>
      <c r="E159" s="336"/>
      <c r="F159" s="337"/>
      <c r="G159" s="337"/>
      <c r="H159" s="338"/>
      <c r="I159" s="25"/>
      <c r="J159" s="44"/>
      <c r="K159" s="44"/>
      <c r="L159" s="44"/>
      <c r="M159" s="44"/>
      <c r="N159" s="44"/>
      <c r="O159" s="44"/>
      <c r="P159" s="239"/>
      <c r="S159" s="25"/>
      <c r="T159" s="31"/>
      <c r="U159" s="31"/>
      <c r="V159" s="31"/>
      <c r="W159" s="31"/>
      <c r="X159" s="31"/>
      <c r="Y159" s="27"/>
      <c r="Z159" s="27"/>
      <c r="AA159" s="27"/>
      <c r="AB159" s="27"/>
      <c r="AC159" s="27"/>
      <c r="AD159" s="27"/>
      <c r="AE159" s="27"/>
      <c r="AF159" s="27"/>
      <c r="AG159" s="27"/>
      <c r="AH159" s="27"/>
      <c r="AI159" s="27"/>
      <c r="AJ159" s="27"/>
    </row>
    <row r="160" spans="1:36" ht="120.75" customHeight="1" x14ac:dyDescent="0.2">
      <c r="A160" s="25"/>
      <c r="B160" s="201"/>
      <c r="C160" s="42"/>
      <c r="D160" s="42"/>
      <c r="E160" s="336"/>
      <c r="F160" s="337"/>
      <c r="G160" s="337"/>
      <c r="H160" s="338"/>
      <c r="I160" s="25"/>
      <c r="J160" s="44"/>
      <c r="K160" s="44"/>
      <c r="L160" s="44"/>
      <c r="M160" s="44"/>
      <c r="N160" s="44"/>
      <c r="O160" s="44"/>
      <c r="P160" s="239"/>
      <c r="S160" s="25"/>
      <c r="T160" s="31"/>
      <c r="U160" s="31"/>
      <c r="V160" s="31"/>
      <c r="W160" s="31"/>
      <c r="X160" s="31"/>
      <c r="Y160" s="27"/>
      <c r="Z160" s="27"/>
      <c r="AA160" s="27"/>
      <c r="AB160" s="27"/>
      <c r="AC160" s="27"/>
      <c r="AD160" s="27"/>
      <c r="AE160" s="27"/>
      <c r="AF160" s="27"/>
      <c r="AG160" s="27"/>
      <c r="AH160" s="27"/>
      <c r="AI160" s="27"/>
      <c r="AJ160" s="27"/>
    </row>
    <row r="161" spans="1:36" ht="120.75" customHeight="1" x14ac:dyDescent="0.2">
      <c r="A161" s="25"/>
      <c r="B161" s="201"/>
      <c r="C161" s="42"/>
      <c r="D161" s="42"/>
      <c r="E161" s="336"/>
      <c r="F161" s="337"/>
      <c r="G161" s="337"/>
      <c r="H161" s="338"/>
      <c r="I161" s="25"/>
      <c r="J161" s="44"/>
      <c r="K161" s="44"/>
      <c r="L161" s="44"/>
      <c r="M161" s="44"/>
      <c r="N161" s="44"/>
      <c r="O161" s="44"/>
      <c r="P161" s="239"/>
      <c r="S161" s="25"/>
      <c r="T161" s="31"/>
      <c r="U161" s="31"/>
      <c r="V161" s="31"/>
      <c r="W161" s="31"/>
      <c r="X161" s="31"/>
      <c r="Y161" s="27"/>
      <c r="Z161" s="27"/>
      <c r="AA161" s="27"/>
      <c r="AB161" s="27"/>
      <c r="AC161" s="27"/>
      <c r="AD161" s="27"/>
      <c r="AE161" s="27"/>
      <c r="AF161" s="27"/>
      <c r="AG161" s="27"/>
      <c r="AH161" s="27"/>
      <c r="AI161" s="27"/>
      <c r="AJ161" s="27"/>
    </row>
    <row r="162" spans="1:36" ht="120.75" customHeight="1" x14ac:dyDescent="0.2">
      <c r="A162" s="25"/>
      <c r="B162" s="201"/>
      <c r="C162" s="42"/>
      <c r="D162" s="42"/>
      <c r="E162" s="336"/>
      <c r="F162" s="337"/>
      <c r="G162" s="337"/>
      <c r="H162" s="338"/>
      <c r="I162" s="25"/>
      <c r="J162" s="44"/>
      <c r="K162" s="44"/>
      <c r="L162" s="44"/>
      <c r="M162" s="44"/>
      <c r="N162" s="44"/>
      <c r="O162" s="44"/>
      <c r="P162" s="239"/>
      <c r="S162" s="25"/>
      <c r="T162" s="31"/>
      <c r="U162" s="31"/>
      <c r="V162" s="31"/>
      <c r="W162" s="31"/>
      <c r="X162" s="31"/>
      <c r="Y162" s="27"/>
      <c r="Z162" s="27"/>
      <c r="AA162" s="27"/>
      <c r="AB162" s="27"/>
      <c r="AC162" s="27"/>
      <c r="AD162" s="27"/>
      <c r="AE162" s="27"/>
      <c r="AF162" s="27"/>
      <c r="AG162" s="27"/>
      <c r="AH162" s="27"/>
      <c r="AI162" s="27"/>
      <c r="AJ162" s="27"/>
    </row>
    <row r="163" spans="1:36" ht="120.75" customHeight="1" x14ac:dyDescent="0.2">
      <c r="A163" s="25"/>
      <c r="B163" s="201"/>
      <c r="C163" s="42"/>
      <c r="D163" s="42"/>
      <c r="E163" s="336"/>
      <c r="F163" s="337"/>
      <c r="G163" s="337"/>
      <c r="H163" s="338"/>
      <c r="I163" s="25"/>
      <c r="J163" s="44"/>
      <c r="K163" s="44"/>
      <c r="L163" s="44"/>
      <c r="M163" s="44"/>
      <c r="N163" s="44"/>
      <c r="O163" s="44"/>
      <c r="P163" s="239"/>
      <c r="S163" s="25"/>
      <c r="T163" s="31"/>
      <c r="U163" s="31"/>
      <c r="V163" s="31"/>
      <c r="W163" s="31"/>
      <c r="X163" s="31"/>
      <c r="Y163" s="27"/>
      <c r="Z163" s="27"/>
      <c r="AA163" s="27"/>
      <c r="AB163" s="27"/>
      <c r="AC163" s="27"/>
      <c r="AD163" s="27"/>
      <c r="AE163" s="27"/>
      <c r="AF163" s="27"/>
      <c r="AG163" s="27"/>
      <c r="AH163" s="27"/>
      <c r="AI163" s="27"/>
      <c r="AJ163" s="27"/>
    </row>
    <row r="164" spans="1:36" ht="120.75" customHeight="1" x14ac:dyDescent="0.2">
      <c r="A164" s="25"/>
      <c r="B164" s="201"/>
      <c r="C164" s="42"/>
      <c r="D164" s="42"/>
      <c r="E164" s="336"/>
      <c r="F164" s="337"/>
      <c r="G164" s="337"/>
      <c r="H164" s="338"/>
      <c r="I164" s="25"/>
      <c r="J164" s="44"/>
      <c r="K164" s="44"/>
      <c r="L164" s="44"/>
      <c r="M164" s="44"/>
      <c r="N164" s="44"/>
      <c r="O164" s="44"/>
      <c r="P164" s="239"/>
      <c r="S164" s="25"/>
      <c r="T164" s="25"/>
      <c r="U164" s="25"/>
      <c r="V164" s="25"/>
      <c r="W164" s="25"/>
      <c r="X164" s="25"/>
    </row>
    <row r="165" spans="1:36" ht="120.75" customHeight="1" x14ac:dyDescent="0.2">
      <c r="A165" s="25"/>
      <c r="B165" s="201"/>
      <c r="C165" s="42"/>
      <c r="D165" s="42"/>
      <c r="E165" s="336"/>
      <c r="F165" s="337"/>
      <c r="G165" s="337"/>
      <c r="H165" s="338"/>
      <c r="I165" s="25"/>
      <c r="J165" s="44"/>
      <c r="K165" s="44"/>
      <c r="L165" s="44"/>
      <c r="M165" s="44"/>
      <c r="N165" s="44"/>
      <c r="O165" s="44"/>
      <c r="P165" s="239"/>
      <c r="S165" s="25"/>
      <c r="T165" s="25"/>
      <c r="U165" s="25"/>
      <c r="V165" s="25"/>
      <c r="W165" s="25"/>
      <c r="X165" s="25"/>
    </row>
    <row r="166" spans="1:36" ht="12.75" customHeight="1" x14ac:dyDescent="0.2">
      <c r="A166" s="25"/>
      <c r="B166" s="201"/>
      <c r="C166" s="42"/>
      <c r="D166" s="42"/>
      <c r="E166" s="336"/>
      <c r="F166" s="337"/>
      <c r="G166" s="337"/>
      <c r="H166" s="338"/>
      <c r="I166" s="25"/>
      <c r="J166" s="44"/>
      <c r="K166" s="44"/>
      <c r="L166" s="44"/>
      <c r="M166" s="44"/>
      <c r="N166" s="44"/>
      <c r="O166" s="44"/>
      <c r="P166" s="239"/>
      <c r="S166" s="25"/>
      <c r="T166" s="25"/>
      <c r="U166" s="25"/>
      <c r="V166" s="25"/>
      <c r="W166" s="25"/>
      <c r="X166" s="25"/>
    </row>
    <row r="167" spans="1:36" ht="12.75" customHeight="1" x14ac:dyDescent="0.2">
      <c r="A167" s="25"/>
      <c r="B167" s="201"/>
      <c r="C167" s="42"/>
      <c r="D167" s="42"/>
      <c r="E167" s="336"/>
      <c r="F167" s="337"/>
      <c r="G167" s="337"/>
      <c r="H167" s="338"/>
      <c r="I167" s="25"/>
      <c r="J167" s="44"/>
      <c r="K167" s="44"/>
      <c r="L167" s="44"/>
      <c r="M167" s="44"/>
      <c r="N167" s="44"/>
      <c r="O167" s="44"/>
      <c r="P167" s="239"/>
      <c r="S167" s="25"/>
      <c r="T167" s="25"/>
      <c r="U167" s="25"/>
      <c r="V167" s="25"/>
      <c r="W167" s="25"/>
      <c r="X167" s="25"/>
    </row>
    <row r="168" spans="1:36" ht="12.75" customHeight="1" x14ac:dyDescent="0.2">
      <c r="A168" s="25"/>
      <c r="B168" s="201"/>
      <c r="C168" s="42"/>
      <c r="D168" s="42"/>
      <c r="E168" s="336"/>
      <c r="F168" s="337"/>
      <c r="G168" s="337"/>
      <c r="H168" s="338"/>
      <c r="I168" s="25"/>
      <c r="J168" s="44"/>
      <c r="K168" s="44"/>
      <c r="L168" s="44"/>
      <c r="M168" s="44"/>
      <c r="N168" s="44"/>
      <c r="O168" s="44"/>
      <c r="P168" s="239"/>
      <c r="S168" s="25"/>
      <c r="T168" s="25"/>
      <c r="U168" s="25"/>
      <c r="V168" s="25"/>
      <c r="W168" s="25"/>
      <c r="X168" s="25"/>
    </row>
    <row r="169" spans="1:36" ht="12.75" customHeight="1" x14ac:dyDescent="0.2">
      <c r="A169" s="25"/>
      <c r="B169" s="201"/>
      <c r="C169" s="42"/>
      <c r="D169" s="42"/>
      <c r="E169" s="336"/>
      <c r="F169" s="337"/>
      <c r="G169" s="337"/>
      <c r="H169" s="338"/>
      <c r="I169" s="25"/>
      <c r="J169" s="44"/>
      <c r="K169" s="44"/>
      <c r="L169" s="44"/>
      <c r="M169" s="44"/>
      <c r="N169" s="44"/>
      <c r="O169" s="44"/>
      <c r="P169" s="239"/>
      <c r="S169" s="25"/>
      <c r="T169" s="25"/>
      <c r="U169" s="25"/>
      <c r="V169" s="25"/>
      <c r="W169" s="25"/>
      <c r="X169" s="25"/>
    </row>
    <row r="170" spans="1:36" ht="12.75" customHeight="1" x14ac:dyDescent="0.2">
      <c r="A170" s="25"/>
      <c r="B170" s="201"/>
      <c r="C170" s="42"/>
      <c r="D170" s="42"/>
      <c r="E170" s="336"/>
      <c r="F170" s="337"/>
      <c r="G170" s="337"/>
      <c r="H170" s="338"/>
      <c r="I170" s="25"/>
      <c r="J170" s="44"/>
      <c r="K170" s="44"/>
      <c r="L170" s="44"/>
      <c r="M170" s="44"/>
      <c r="N170" s="44"/>
      <c r="O170" s="44"/>
      <c r="P170" s="239"/>
      <c r="S170" s="25"/>
      <c r="T170" s="25"/>
      <c r="U170" s="25"/>
      <c r="V170" s="25"/>
      <c r="W170" s="25"/>
      <c r="X170" s="25"/>
    </row>
    <row r="171" spans="1:36" ht="12.75" customHeight="1" x14ac:dyDescent="0.2">
      <c r="A171" s="25"/>
      <c r="B171" s="201"/>
      <c r="C171" s="42"/>
      <c r="D171" s="42"/>
      <c r="E171" s="336"/>
      <c r="F171" s="337"/>
      <c r="G171" s="337"/>
      <c r="H171" s="338"/>
      <c r="I171" s="25"/>
      <c r="J171" s="44"/>
      <c r="K171" s="44"/>
      <c r="L171" s="44"/>
      <c r="M171" s="44"/>
      <c r="N171" s="44"/>
      <c r="O171" s="44"/>
      <c r="P171" s="239"/>
      <c r="S171" s="25"/>
      <c r="T171" s="25"/>
      <c r="U171" s="25"/>
      <c r="V171" s="25"/>
      <c r="W171" s="25"/>
      <c r="X171" s="25"/>
    </row>
    <row r="172" spans="1:36" ht="12.75" customHeight="1" x14ac:dyDescent="0.2">
      <c r="A172" s="25"/>
      <c r="B172" s="201"/>
      <c r="C172" s="42"/>
      <c r="D172" s="42"/>
      <c r="E172" s="336"/>
      <c r="F172" s="337"/>
      <c r="G172" s="337"/>
      <c r="H172" s="338"/>
      <c r="I172" s="25"/>
      <c r="J172" s="44"/>
      <c r="K172" s="44"/>
      <c r="L172" s="44"/>
      <c r="M172" s="44"/>
      <c r="N172" s="44"/>
      <c r="O172" s="44"/>
      <c r="P172" s="239"/>
      <c r="S172" s="25"/>
      <c r="T172" s="25"/>
      <c r="U172" s="25"/>
      <c r="V172" s="25"/>
      <c r="W172" s="25"/>
      <c r="X172" s="25"/>
    </row>
    <row r="173" spans="1:36" ht="12.75" customHeight="1" x14ac:dyDescent="0.2">
      <c r="A173" s="25"/>
      <c r="B173" s="201"/>
      <c r="C173" s="42"/>
      <c r="D173" s="42"/>
      <c r="E173" s="336"/>
      <c r="F173" s="337"/>
      <c r="G173" s="337"/>
      <c r="H173" s="338"/>
      <c r="I173" s="25"/>
      <c r="J173" s="44"/>
      <c r="K173" s="44"/>
      <c r="L173" s="44"/>
      <c r="M173" s="44"/>
      <c r="N173" s="44"/>
      <c r="O173" s="44"/>
      <c r="P173" s="239"/>
      <c r="S173" s="25"/>
      <c r="T173" s="25"/>
      <c r="U173" s="25"/>
      <c r="V173" s="25"/>
      <c r="W173" s="25"/>
      <c r="X173" s="25"/>
    </row>
    <row r="174" spans="1:36" ht="12.75" customHeight="1" x14ac:dyDescent="0.2">
      <c r="A174" s="25"/>
      <c r="B174" s="201"/>
      <c r="C174" s="42"/>
      <c r="D174" s="42"/>
      <c r="E174" s="336"/>
      <c r="F174" s="337"/>
      <c r="G174" s="337"/>
      <c r="H174" s="338"/>
      <c r="I174" s="25"/>
      <c r="J174" s="44"/>
      <c r="K174" s="44"/>
      <c r="L174" s="44"/>
      <c r="M174" s="44"/>
      <c r="N174" s="44"/>
      <c r="O174" s="44"/>
      <c r="P174" s="239"/>
      <c r="S174" s="25"/>
      <c r="T174" s="25"/>
      <c r="U174" s="25"/>
      <c r="V174" s="25"/>
      <c r="W174" s="25"/>
      <c r="X174" s="25"/>
    </row>
    <row r="175" spans="1:36" ht="12.75" customHeight="1" x14ac:dyDescent="0.2">
      <c r="A175" s="25"/>
      <c r="B175" s="201"/>
      <c r="C175" s="42"/>
      <c r="D175" s="42"/>
      <c r="E175" s="336"/>
      <c r="F175" s="337"/>
      <c r="G175" s="337"/>
      <c r="H175" s="338"/>
      <c r="I175" s="25"/>
      <c r="J175" s="44"/>
      <c r="K175" s="44"/>
      <c r="L175" s="44"/>
      <c r="M175" s="44"/>
      <c r="N175" s="44"/>
      <c r="O175" s="44"/>
      <c r="P175" s="239"/>
      <c r="S175" s="25"/>
      <c r="T175" s="25"/>
      <c r="U175" s="25"/>
      <c r="V175" s="25"/>
      <c r="W175" s="25"/>
      <c r="X175" s="25"/>
    </row>
    <row r="176" spans="1:36" ht="12.75" customHeight="1" x14ac:dyDescent="0.2">
      <c r="A176" s="25"/>
      <c r="B176" s="201"/>
      <c r="C176" s="42"/>
      <c r="D176" s="42"/>
      <c r="E176" s="336"/>
      <c r="F176" s="337"/>
      <c r="G176" s="337"/>
      <c r="H176" s="338"/>
      <c r="I176" s="25"/>
      <c r="J176" s="44"/>
      <c r="K176" s="44"/>
      <c r="L176" s="44"/>
      <c r="M176" s="44"/>
      <c r="N176" s="44"/>
      <c r="O176" s="44"/>
      <c r="P176" s="239"/>
      <c r="S176" s="25"/>
      <c r="T176" s="25"/>
      <c r="U176" s="25"/>
      <c r="V176" s="25"/>
      <c r="W176" s="25"/>
      <c r="X176" s="25"/>
    </row>
    <row r="177" spans="1:24" ht="12.75" customHeight="1" x14ac:dyDescent="0.2">
      <c r="A177" s="25"/>
      <c r="B177" s="201"/>
      <c r="C177" s="42"/>
      <c r="D177" s="42"/>
      <c r="E177" s="336"/>
      <c r="F177" s="337"/>
      <c r="G177" s="337"/>
      <c r="H177" s="338"/>
      <c r="I177" s="25"/>
      <c r="J177" s="44"/>
      <c r="K177" s="44"/>
      <c r="L177" s="44"/>
      <c r="M177" s="44"/>
      <c r="N177" s="44"/>
      <c r="O177" s="44"/>
      <c r="P177" s="239"/>
      <c r="S177" s="25"/>
      <c r="T177" s="25"/>
      <c r="U177" s="25"/>
      <c r="V177" s="25"/>
      <c r="W177" s="25"/>
      <c r="X177" s="25"/>
    </row>
    <row r="178" spans="1:24" ht="12.75" customHeight="1" x14ac:dyDescent="0.2">
      <c r="A178" s="25"/>
      <c r="B178" s="201"/>
      <c r="C178" s="42"/>
      <c r="D178" s="42"/>
      <c r="E178" s="336"/>
      <c r="F178" s="337"/>
      <c r="G178" s="337"/>
      <c r="H178" s="338"/>
      <c r="I178" s="25"/>
      <c r="J178" s="44"/>
      <c r="K178" s="44"/>
      <c r="L178" s="44"/>
      <c r="M178" s="44"/>
      <c r="N178" s="44"/>
      <c r="O178" s="44"/>
      <c r="P178" s="239"/>
      <c r="S178" s="25"/>
      <c r="T178" s="25"/>
      <c r="U178" s="25"/>
      <c r="V178" s="25"/>
      <c r="W178" s="25"/>
      <c r="X178" s="25"/>
    </row>
    <row r="179" spans="1:24" ht="12.75" customHeight="1" x14ac:dyDescent="0.2">
      <c r="A179" s="25"/>
      <c r="B179" s="201"/>
      <c r="C179" s="42"/>
      <c r="D179" s="42"/>
      <c r="E179" s="336"/>
      <c r="F179" s="337"/>
      <c r="G179" s="337"/>
      <c r="H179" s="338"/>
      <c r="I179" s="25"/>
      <c r="J179" s="44"/>
      <c r="K179" s="44"/>
      <c r="L179" s="44"/>
      <c r="M179" s="44"/>
      <c r="N179" s="44"/>
      <c r="O179" s="44"/>
      <c r="P179" s="239"/>
      <c r="S179" s="25"/>
      <c r="T179" s="25"/>
      <c r="U179" s="25"/>
      <c r="V179" s="25"/>
      <c r="W179" s="25"/>
      <c r="X179" s="25"/>
    </row>
    <row r="180" spans="1:24" ht="12.75" customHeight="1" x14ac:dyDescent="0.2">
      <c r="A180" s="25"/>
      <c r="B180" s="201"/>
      <c r="C180" s="42"/>
      <c r="D180" s="42"/>
      <c r="E180" s="336"/>
      <c r="F180" s="337"/>
      <c r="G180" s="337"/>
      <c r="H180" s="338"/>
      <c r="I180" s="25"/>
      <c r="J180" s="44"/>
      <c r="K180" s="44"/>
      <c r="L180" s="44"/>
      <c r="M180" s="44"/>
      <c r="N180" s="44"/>
      <c r="O180" s="44"/>
      <c r="P180" s="239"/>
      <c r="S180" s="25"/>
      <c r="T180" s="25"/>
      <c r="U180" s="25"/>
      <c r="V180" s="25"/>
      <c r="W180" s="25"/>
      <c r="X180" s="25"/>
    </row>
    <row r="181" spans="1:24" ht="12.75" customHeight="1" x14ac:dyDescent="0.2">
      <c r="A181" s="25"/>
      <c r="B181" s="201"/>
      <c r="C181" s="42"/>
      <c r="D181" s="42"/>
      <c r="E181" s="336"/>
      <c r="F181" s="337"/>
      <c r="G181" s="337"/>
      <c r="H181" s="338"/>
      <c r="I181" s="25"/>
      <c r="J181" s="44"/>
      <c r="K181" s="44"/>
      <c r="L181" s="44"/>
      <c r="M181" s="44"/>
      <c r="N181" s="44"/>
      <c r="O181" s="44"/>
      <c r="P181" s="239"/>
      <c r="S181" s="25"/>
      <c r="T181" s="25"/>
      <c r="U181" s="25"/>
      <c r="V181" s="25"/>
      <c r="W181" s="25"/>
      <c r="X181" s="25"/>
    </row>
    <row r="182" spans="1:24" ht="12.75" customHeight="1" x14ac:dyDescent="0.2">
      <c r="A182" s="25"/>
      <c r="B182" s="201"/>
      <c r="C182" s="42"/>
      <c r="D182" s="42"/>
      <c r="E182" s="336"/>
      <c r="F182" s="337"/>
      <c r="G182" s="337"/>
      <c r="H182" s="338"/>
      <c r="I182" s="25"/>
      <c r="J182" s="44"/>
      <c r="K182" s="44"/>
      <c r="L182" s="44"/>
      <c r="M182" s="44"/>
      <c r="N182" s="44"/>
      <c r="O182" s="44"/>
      <c r="P182" s="239"/>
      <c r="S182" s="25"/>
      <c r="T182" s="25"/>
      <c r="U182" s="25"/>
      <c r="V182" s="25"/>
      <c r="W182" s="25"/>
      <c r="X182" s="25"/>
    </row>
    <row r="183" spans="1:24" ht="12.75" customHeight="1" x14ac:dyDescent="0.2">
      <c r="A183" s="25"/>
      <c r="B183" s="201"/>
      <c r="C183" s="42"/>
      <c r="D183" s="42"/>
      <c r="E183" s="336"/>
      <c r="F183" s="337"/>
      <c r="G183" s="337"/>
      <c r="H183" s="338"/>
      <c r="I183" s="25"/>
      <c r="J183" s="44"/>
      <c r="K183" s="44"/>
      <c r="L183" s="44"/>
      <c r="M183" s="44"/>
      <c r="N183" s="44"/>
      <c r="O183" s="44"/>
      <c r="P183" s="239"/>
      <c r="S183" s="25"/>
      <c r="T183" s="25"/>
      <c r="U183" s="25"/>
      <c r="V183" s="25"/>
      <c r="W183" s="25"/>
      <c r="X183" s="25"/>
    </row>
    <row r="184" spans="1:24" ht="12.75" customHeight="1" x14ac:dyDescent="0.2">
      <c r="A184" s="25"/>
      <c r="B184" s="201"/>
      <c r="C184" s="42"/>
      <c r="D184" s="42"/>
      <c r="E184" s="336"/>
      <c r="F184" s="337"/>
      <c r="G184" s="337"/>
      <c r="H184" s="338"/>
      <c r="I184" s="25"/>
      <c r="J184" s="44"/>
      <c r="K184" s="44"/>
      <c r="L184" s="44"/>
      <c r="M184" s="44"/>
      <c r="N184" s="44"/>
      <c r="O184" s="44"/>
      <c r="P184" s="239"/>
      <c r="S184" s="25"/>
      <c r="T184" s="25"/>
      <c r="U184" s="25"/>
      <c r="V184" s="25"/>
      <c r="W184" s="25"/>
      <c r="X184" s="25"/>
    </row>
    <row r="185" spans="1:24" ht="12.75" customHeight="1" x14ac:dyDescent="0.2">
      <c r="A185" s="25"/>
      <c r="B185" s="201"/>
      <c r="C185" s="42"/>
      <c r="D185" s="42"/>
      <c r="E185" s="336"/>
      <c r="F185" s="337"/>
      <c r="G185" s="337"/>
      <c r="H185" s="338"/>
      <c r="I185" s="25"/>
      <c r="J185" s="44"/>
      <c r="K185" s="44"/>
      <c r="L185" s="44"/>
      <c r="M185" s="44"/>
      <c r="N185" s="44"/>
      <c r="O185" s="44"/>
      <c r="P185" s="239"/>
      <c r="S185" s="25"/>
      <c r="T185" s="25"/>
      <c r="U185" s="25"/>
      <c r="V185" s="25"/>
      <c r="W185" s="25"/>
      <c r="X185" s="25"/>
    </row>
    <row r="186" spans="1:24" ht="12.75" customHeight="1" x14ac:dyDescent="0.2">
      <c r="A186" s="25"/>
      <c r="B186" s="201"/>
      <c r="C186" s="42"/>
      <c r="D186" s="42"/>
      <c r="E186" s="336"/>
      <c r="F186" s="337"/>
      <c r="G186" s="337"/>
      <c r="H186" s="338"/>
      <c r="I186" s="25"/>
      <c r="J186" s="44"/>
      <c r="K186" s="44"/>
      <c r="L186" s="44"/>
      <c r="M186" s="44"/>
      <c r="N186" s="44"/>
      <c r="O186" s="44"/>
      <c r="P186" s="239"/>
      <c r="S186" s="25"/>
      <c r="T186" s="25"/>
      <c r="U186" s="25"/>
      <c r="V186" s="25"/>
      <c r="W186" s="25"/>
      <c r="X186" s="25"/>
    </row>
    <row r="187" spans="1:24" ht="12.75" customHeight="1" x14ac:dyDescent="0.2">
      <c r="A187" s="25"/>
      <c r="B187" s="201"/>
      <c r="C187" s="42"/>
      <c r="D187" s="42"/>
      <c r="E187" s="336"/>
      <c r="F187" s="337"/>
      <c r="G187" s="337"/>
      <c r="H187" s="338"/>
      <c r="I187" s="25"/>
      <c r="J187" s="44"/>
      <c r="K187" s="44"/>
      <c r="L187" s="44"/>
      <c r="M187" s="44"/>
      <c r="N187" s="44"/>
      <c r="O187" s="44"/>
      <c r="P187" s="239"/>
      <c r="S187" s="25"/>
      <c r="T187" s="25"/>
      <c r="U187" s="25"/>
      <c r="V187" s="25"/>
      <c r="W187" s="25"/>
      <c r="X187" s="25"/>
    </row>
    <row r="188" spans="1:24" ht="12.75" customHeight="1" x14ac:dyDescent="0.2">
      <c r="A188" s="25"/>
      <c r="B188" s="201"/>
      <c r="C188" s="42"/>
      <c r="D188" s="42"/>
      <c r="E188" s="336"/>
      <c r="F188" s="337"/>
      <c r="G188" s="337"/>
      <c r="H188" s="338"/>
      <c r="I188" s="25"/>
      <c r="J188" s="44"/>
      <c r="K188" s="44"/>
      <c r="L188" s="44"/>
      <c r="M188" s="44"/>
      <c r="N188" s="44"/>
      <c r="O188" s="44"/>
      <c r="P188" s="239"/>
      <c r="S188" s="25"/>
      <c r="T188" s="25"/>
      <c r="U188" s="25"/>
      <c r="V188" s="25"/>
      <c r="W188" s="25"/>
      <c r="X188" s="25"/>
    </row>
    <row r="189" spans="1:24" ht="12.75" customHeight="1" x14ac:dyDescent="0.2">
      <c r="A189" s="25"/>
      <c r="B189" s="201"/>
      <c r="C189" s="42"/>
      <c r="D189" s="42"/>
      <c r="E189" s="336"/>
      <c r="F189" s="337"/>
      <c r="G189" s="337"/>
      <c r="H189" s="338"/>
      <c r="I189" s="25"/>
      <c r="J189" s="44"/>
      <c r="K189" s="44"/>
      <c r="L189" s="44"/>
      <c r="M189" s="44"/>
      <c r="N189" s="44"/>
      <c r="O189" s="44"/>
      <c r="P189" s="239"/>
      <c r="S189" s="25"/>
      <c r="T189" s="25"/>
      <c r="U189" s="25"/>
      <c r="V189" s="25"/>
      <c r="W189" s="25"/>
      <c r="X189" s="25"/>
    </row>
    <row r="190" spans="1:24" ht="12.75" customHeight="1" x14ac:dyDescent="0.2">
      <c r="A190" s="25"/>
      <c r="B190" s="36"/>
      <c r="C190" s="25"/>
      <c r="D190" s="25"/>
      <c r="E190" s="25"/>
      <c r="F190" s="25"/>
      <c r="G190" s="25"/>
      <c r="H190" s="25"/>
      <c r="I190" s="25"/>
      <c r="J190" s="44"/>
      <c r="K190" s="44"/>
      <c r="L190" s="44"/>
      <c r="M190" s="44"/>
      <c r="N190" s="44"/>
      <c r="O190" s="44"/>
      <c r="P190" s="239"/>
      <c r="S190" s="25"/>
      <c r="T190" s="25"/>
      <c r="U190" s="25"/>
      <c r="V190" s="25"/>
      <c r="W190" s="25"/>
      <c r="X190" s="25"/>
    </row>
    <row r="191" spans="1:24" ht="12.75" customHeight="1" x14ac:dyDescent="0.2">
      <c r="A191" s="25"/>
      <c r="B191" s="36"/>
      <c r="C191" s="25"/>
      <c r="D191" s="25"/>
      <c r="E191" s="25"/>
      <c r="F191" s="25"/>
      <c r="G191" s="25"/>
      <c r="H191" s="25"/>
      <c r="I191" s="25"/>
      <c r="J191" s="44"/>
      <c r="K191" s="44"/>
      <c r="L191" s="44"/>
      <c r="M191" s="44"/>
      <c r="N191" s="44"/>
      <c r="O191" s="44"/>
      <c r="P191" s="239"/>
      <c r="S191" s="25"/>
      <c r="T191" s="25"/>
      <c r="U191" s="25"/>
      <c r="V191" s="25"/>
      <c r="W191" s="25"/>
      <c r="X191" s="25"/>
    </row>
    <row r="192" spans="1:24" ht="12.75" customHeight="1" x14ac:dyDescent="0.2">
      <c r="A192" s="25"/>
      <c r="B192" s="36"/>
      <c r="C192" s="25"/>
      <c r="D192" s="25"/>
      <c r="E192" s="25"/>
      <c r="F192" s="25"/>
      <c r="G192" s="25"/>
      <c r="H192" s="25"/>
      <c r="I192" s="25"/>
      <c r="J192" s="44"/>
      <c r="K192" s="44"/>
      <c r="L192" s="44"/>
      <c r="M192" s="44"/>
      <c r="N192" s="44"/>
      <c r="O192" s="44"/>
      <c r="P192" s="239"/>
      <c r="S192" s="25"/>
      <c r="T192" s="25"/>
      <c r="U192" s="25"/>
      <c r="V192" s="25"/>
      <c r="W192" s="25"/>
      <c r="X192" s="25"/>
    </row>
    <row r="193" spans="1:24" ht="12.75" customHeight="1" x14ac:dyDescent="0.2">
      <c r="A193" s="25"/>
      <c r="B193" s="36"/>
      <c r="C193" s="25"/>
      <c r="D193" s="25"/>
      <c r="E193" s="25"/>
      <c r="F193" s="25"/>
      <c r="G193" s="25"/>
      <c r="H193" s="25"/>
      <c r="I193" s="25"/>
      <c r="J193" s="44"/>
      <c r="K193" s="44"/>
      <c r="L193" s="44"/>
      <c r="M193" s="44"/>
      <c r="N193" s="44"/>
      <c r="O193" s="44"/>
      <c r="P193" s="239"/>
      <c r="S193" s="25"/>
      <c r="T193" s="25"/>
      <c r="U193" s="25"/>
      <c r="V193" s="25"/>
      <c r="W193" s="25"/>
      <c r="X193" s="25"/>
    </row>
    <row r="194" spans="1:24" ht="12.75" customHeight="1" x14ac:dyDescent="0.2">
      <c r="A194" s="25"/>
      <c r="B194" s="36"/>
      <c r="C194" s="25"/>
      <c r="D194" s="25"/>
      <c r="E194" s="25"/>
      <c r="F194" s="25"/>
      <c r="G194" s="25"/>
      <c r="H194" s="25"/>
      <c r="I194" s="25"/>
      <c r="J194" s="44"/>
      <c r="K194" s="44"/>
      <c r="L194" s="44"/>
      <c r="M194" s="44"/>
      <c r="N194" s="44"/>
      <c r="O194" s="44"/>
      <c r="P194" s="239"/>
      <c r="S194" s="25"/>
      <c r="T194" s="25"/>
      <c r="U194" s="25"/>
      <c r="V194" s="25"/>
      <c r="W194" s="25"/>
      <c r="X194" s="25"/>
    </row>
    <row r="195" spans="1:24" ht="12.75" customHeight="1" x14ac:dyDescent="0.2">
      <c r="A195" s="25"/>
      <c r="B195" s="36"/>
      <c r="C195" s="25"/>
      <c r="D195" s="25"/>
      <c r="E195" s="25"/>
      <c r="F195" s="25"/>
      <c r="G195" s="25"/>
      <c r="H195" s="25"/>
      <c r="I195" s="25"/>
      <c r="J195" s="44"/>
      <c r="K195" s="44"/>
      <c r="L195" s="44"/>
      <c r="M195" s="44"/>
      <c r="N195" s="44"/>
      <c r="O195" s="44"/>
      <c r="P195" s="239"/>
      <c r="S195" s="25"/>
      <c r="T195" s="25"/>
      <c r="U195" s="25"/>
      <c r="V195" s="25"/>
      <c r="W195" s="25"/>
      <c r="X195" s="25"/>
    </row>
    <row r="196" spans="1:24" ht="12.75" customHeight="1" x14ac:dyDescent="0.2">
      <c r="A196" s="25"/>
      <c r="B196" s="36"/>
      <c r="C196" s="25"/>
      <c r="D196" s="25"/>
      <c r="E196" s="25"/>
      <c r="F196" s="25"/>
      <c r="G196" s="25"/>
      <c r="H196" s="25"/>
      <c r="I196" s="25"/>
      <c r="J196" s="44"/>
      <c r="K196" s="44"/>
      <c r="L196" s="44"/>
      <c r="M196" s="44"/>
      <c r="N196" s="44"/>
      <c r="O196" s="44"/>
      <c r="P196" s="239"/>
      <c r="S196" s="25"/>
      <c r="T196" s="25"/>
      <c r="U196" s="25"/>
      <c r="V196" s="25"/>
      <c r="W196" s="25"/>
      <c r="X196" s="25"/>
    </row>
    <row r="197" spans="1:24" ht="12.75" customHeight="1" x14ac:dyDescent="0.2">
      <c r="A197" s="25"/>
      <c r="B197" s="36"/>
      <c r="C197" s="25"/>
      <c r="D197" s="25"/>
      <c r="E197" s="25"/>
      <c r="F197" s="25"/>
      <c r="G197" s="25"/>
      <c r="H197" s="25"/>
      <c r="I197" s="25"/>
      <c r="J197" s="44"/>
      <c r="K197" s="44"/>
      <c r="L197" s="44"/>
      <c r="M197" s="44"/>
      <c r="N197" s="44"/>
      <c r="O197" s="44"/>
      <c r="P197" s="239"/>
      <c r="S197" s="25"/>
      <c r="T197" s="25"/>
      <c r="U197" s="25"/>
      <c r="V197" s="25"/>
      <c r="W197" s="25"/>
      <c r="X197" s="25"/>
    </row>
    <row r="198" spans="1:24" ht="12.75" customHeight="1" x14ac:dyDescent="0.2">
      <c r="A198" s="25"/>
      <c r="B198" s="36"/>
      <c r="C198" s="25"/>
      <c r="D198" s="25"/>
      <c r="E198" s="25"/>
      <c r="F198" s="25"/>
      <c r="G198" s="25"/>
      <c r="H198" s="25"/>
      <c r="I198" s="25"/>
      <c r="J198" s="44"/>
      <c r="K198" s="44"/>
      <c r="L198" s="44"/>
      <c r="M198" s="44"/>
      <c r="N198" s="44"/>
      <c r="O198" s="44"/>
      <c r="P198" s="239"/>
      <c r="S198" s="25"/>
      <c r="T198" s="25"/>
      <c r="U198" s="25"/>
      <c r="V198" s="25"/>
      <c r="W198" s="25"/>
      <c r="X198" s="25"/>
    </row>
    <row r="199" spans="1:24" ht="12.75" customHeight="1" x14ac:dyDescent="0.2">
      <c r="A199" s="25"/>
      <c r="B199" s="36"/>
      <c r="C199" s="25"/>
      <c r="D199" s="25"/>
      <c r="E199" s="25"/>
      <c r="F199" s="25"/>
      <c r="G199" s="25"/>
      <c r="H199" s="25"/>
      <c r="I199" s="25"/>
      <c r="J199" s="44"/>
      <c r="K199" s="44"/>
      <c r="L199" s="44"/>
      <c r="M199" s="44"/>
      <c r="N199" s="44"/>
      <c r="O199" s="44"/>
      <c r="P199" s="239"/>
      <c r="S199" s="25"/>
      <c r="T199" s="25"/>
      <c r="U199" s="25"/>
      <c r="V199" s="25"/>
      <c r="W199" s="25"/>
      <c r="X199" s="25"/>
    </row>
    <row r="200" spans="1:24" ht="12.75" customHeight="1" x14ac:dyDescent="0.2">
      <c r="A200" s="25"/>
      <c r="B200" s="36"/>
      <c r="C200" s="25"/>
      <c r="D200" s="25"/>
      <c r="E200" s="25"/>
      <c r="F200" s="25"/>
      <c r="G200" s="25"/>
      <c r="H200" s="25"/>
      <c r="I200" s="25"/>
      <c r="J200" s="44"/>
      <c r="K200" s="44"/>
      <c r="L200" s="44"/>
      <c r="M200" s="44"/>
      <c r="N200" s="44"/>
      <c r="O200" s="44"/>
      <c r="P200" s="239"/>
      <c r="S200" s="25"/>
      <c r="T200" s="25"/>
      <c r="U200" s="25"/>
      <c r="V200" s="25"/>
      <c r="W200" s="25"/>
      <c r="X200" s="25"/>
    </row>
    <row r="201" spans="1:24" ht="12.75" customHeight="1" x14ac:dyDescent="0.2">
      <c r="A201" s="25"/>
      <c r="B201" s="36"/>
      <c r="C201" s="25"/>
      <c r="D201" s="25"/>
      <c r="E201" s="25"/>
      <c r="F201" s="25"/>
      <c r="G201" s="25"/>
      <c r="H201" s="25"/>
      <c r="I201" s="25"/>
      <c r="J201" s="44"/>
      <c r="K201" s="44"/>
      <c r="L201" s="44"/>
      <c r="M201" s="44"/>
      <c r="N201" s="44"/>
      <c r="O201" s="44"/>
      <c r="P201" s="239"/>
      <c r="S201" s="25"/>
      <c r="T201" s="25"/>
      <c r="U201" s="25"/>
      <c r="V201" s="25"/>
      <c r="W201" s="25"/>
      <c r="X201" s="25"/>
    </row>
    <row r="202" spans="1:24" ht="12.75" customHeight="1" x14ac:dyDescent="0.2">
      <c r="A202" s="25"/>
      <c r="B202" s="36"/>
      <c r="C202" s="25"/>
      <c r="D202" s="25"/>
      <c r="E202" s="25"/>
      <c r="F202" s="25"/>
      <c r="G202" s="25"/>
      <c r="H202" s="25"/>
      <c r="I202" s="25"/>
      <c r="J202" s="44"/>
      <c r="K202" s="44"/>
      <c r="L202" s="44"/>
      <c r="M202" s="44"/>
      <c r="N202" s="44"/>
      <c r="O202" s="44"/>
      <c r="P202" s="239"/>
      <c r="S202" s="25"/>
      <c r="T202" s="25"/>
      <c r="U202" s="25"/>
      <c r="V202" s="25"/>
      <c r="W202" s="25"/>
      <c r="X202" s="25"/>
    </row>
    <row r="203" spans="1:24" ht="12.75" customHeight="1" x14ac:dyDescent="0.2">
      <c r="A203" s="25"/>
      <c r="B203" s="36"/>
      <c r="C203" s="25"/>
      <c r="D203" s="25"/>
      <c r="E203" s="25"/>
      <c r="F203" s="25"/>
      <c r="G203" s="25"/>
      <c r="H203" s="25"/>
      <c r="I203" s="25"/>
      <c r="J203" s="44"/>
      <c r="K203" s="44"/>
      <c r="L203" s="44"/>
      <c r="M203" s="44"/>
      <c r="N203" s="44"/>
      <c r="O203" s="44"/>
      <c r="P203" s="239"/>
      <c r="S203" s="25"/>
      <c r="T203" s="25"/>
      <c r="U203" s="25"/>
      <c r="V203" s="25"/>
      <c r="W203" s="25"/>
      <c r="X203" s="25"/>
    </row>
    <row r="204" spans="1:24" ht="12.75" customHeight="1" x14ac:dyDescent="0.2">
      <c r="A204" s="25"/>
      <c r="B204" s="36"/>
      <c r="C204" s="25"/>
      <c r="D204" s="25"/>
      <c r="E204" s="25"/>
      <c r="F204" s="25"/>
      <c r="G204" s="25"/>
      <c r="H204" s="25"/>
      <c r="I204" s="25"/>
      <c r="J204" s="44"/>
      <c r="K204" s="44"/>
      <c r="L204" s="44"/>
      <c r="M204" s="44"/>
      <c r="N204" s="44"/>
      <c r="O204" s="44"/>
      <c r="P204" s="239"/>
      <c r="S204" s="25"/>
      <c r="T204" s="25"/>
      <c r="U204" s="25"/>
      <c r="V204" s="25"/>
      <c r="W204" s="25"/>
      <c r="X204" s="25"/>
    </row>
    <row r="205" spans="1:24" ht="12.75" customHeight="1" x14ac:dyDescent="0.2">
      <c r="A205" s="25"/>
      <c r="B205" s="36"/>
      <c r="C205" s="25"/>
      <c r="D205" s="25"/>
      <c r="E205" s="25"/>
      <c r="F205" s="25"/>
      <c r="G205" s="25"/>
      <c r="H205" s="25"/>
      <c r="I205" s="25"/>
      <c r="J205" s="44"/>
      <c r="K205" s="44"/>
      <c r="L205" s="44"/>
      <c r="M205" s="44"/>
      <c r="N205" s="44"/>
      <c r="O205" s="44"/>
      <c r="P205" s="239"/>
      <c r="S205" s="25"/>
      <c r="T205" s="25"/>
      <c r="U205" s="25"/>
      <c r="V205" s="25"/>
      <c r="W205" s="25"/>
      <c r="X205" s="25"/>
    </row>
    <row r="206" spans="1:24" ht="12.75" customHeight="1" x14ac:dyDescent="0.2">
      <c r="A206" s="25"/>
      <c r="B206" s="36"/>
      <c r="C206" s="25"/>
      <c r="D206" s="25"/>
      <c r="E206" s="25"/>
      <c r="F206" s="25"/>
      <c r="G206" s="25"/>
      <c r="H206" s="25"/>
      <c r="I206" s="25"/>
      <c r="J206" s="44"/>
      <c r="K206" s="44"/>
      <c r="L206" s="44"/>
      <c r="M206" s="44"/>
      <c r="N206" s="44"/>
      <c r="O206" s="44"/>
      <c r="P206" s="239"/>
      <c r="S206" s="25"/>
      <c r="T206" s="25"/>
      <c r="U206" s="25"/>
      <c r="V206" s="25"/>
      <c r="W206" s="25"/>
      <c r="X206" s="25"/>
    </row>
    <row r="207" spans="1:24" ht="12.75" customHeight="1" x14ac:dyDescent="0.2">
      <c r="A207" s="25"/>
      <c r="B207" s="36"/>
      <c r="C207" s="25"/>
      <c r="D207" s="25"/>
      <c r="E207" s="25"/>
      <c r="F207" s="25"/>
      <c r="G207" s="25"/>
      <c r="H207" s="25"/>
      <c r="I207" s="25"/>
      <c r="J207" s="44"/>
      <c r="K207" s="44"/>
      <c r="L207" s="44"/>
      <c r="M207" s="44"/>
      <c r="N207" s="44"/>
      <c r="O207" s="44"/>
      <c r="P207" s="239"/>
      <c r="S207" s="25"/>
      <c r="T207" s="25"/>
      <c r="U207" s="25"/>
      <c r="V207" s="25"/>
      <c r="W207" s="25"/>
      <c r="X207" s="25"/>
    </row>
    <row r="208" spans="1:24" ht="12.75" customHeight="1" x14ac:dyDescent="0.2">
      <c r="A208" s="25"/>
      <c r="B208" s="36"/>
      <c r="C208" s="25"/>
      <c r="D208" s="25"/>
      <c r="E208" s="25"/>
      <c r="F208" s="25"/>
      <c r="G208" s="25"/>
      <c r="H208" s="25"/>
      <c r="I208" s="25"/>
      <c r="J208" s="44"/>
      <c r="K208" s="44"/>
      <c r="L208" s="44"/>
      <c r="M208" s="44"/>
      <c r="N208" s="44"/>
      <c r="O208" s="44"/>
      <c r="P208" s="239"/>
      <c r="S208" s="25"/>
      <c r="T208" s="25"/>
      <c r="U208" s="25"/>
      <c r="V208" s="25"/>
      <c r="W208" s="25"/>
      <c r="X208" s="25"/>
    </row>
    <row r="209" spans="1:24" ht="12.75" customHeight="1" x14ac:dyDescent="0.2">
      <c r="A209" s="25"/>
      <c r="B209" s="36"/>
      <c r="C209" s="25"/>
      <c r="D209" s="25"/>
      <c r="E209" s="25"/>
      <c r="F209" s="25"/>
      <c r="G209" s="25"/>
      <c r="H209" s="25"/>
      <c r="I209" s="25"/>
      <c r="J209" s="44"/>
      <c r="K209" s="44"/>
      <c r="L209" s="44"/>
      <c r="M209" s="44"/>
      <c r="N209" s="44"/>
      <c r="O209" s="44"/>
      <c r="P209" s="239"/>
      <c r="S209" s="25"/>
      <c r="T209" s="25"/>
      <c r="U209" s="25"/>
      <c r="V209" s="25"/>
      <c r="W209" s="25"/>
      <c r="X209" s="25"/>
    </row>
    <row r="210" spans="1:24" ht="12.75" customHeight="1" x14ac:dyDescent="0.2">
      <c r="A210" s="25"/>
      <c r="B210" s="36"/>
      <c r="C210" s="25"/>
      <c r="D210" s="25"/>
      <c r="E210" s="25"/>
      <c r="F210" s="25"/>
      <c r="G210" s="25"/>
      <c r="H210" s="25"/>
      <c r="I210" s="25"/>
      <c r="J210" s="44"/>
      <c r="K210" s="44"/>
      <c r="L210" s="44"/>
      <c r="M210" s="44"/>
      <c r="N210" s="44"/>
      <c r="O210" s="44"/>
      <c r="P210" s="239"/>
      <c r="S210" s="25"/>
      <c r="T210" s="25"/>
      <c r="U210" s="25"/>
      <c r="V210" s="25"/>
      <c r="W210" s="25"/>
      <c r="X210" s="25"/>
    </row>
    <row r="211" spans="1:24" ht="12.75" customHeight="1" x14ac:dyDescent="0.2">
      <c r="A211" s="25"/>
      <c r="B211" s="36"/>
      <c r="C211" s="25"/>
      <c r="D211" s="25"/>
      <c r="E211" s="25"/>
      <c r="F211" s="25"/>
      <c r="G211" s="25"/>
      <c r="H211" s="25"/>
      <c r="I211" s="25"/>
      <c r="J211" s="44"/>
      <c r="K211" s="44"/>
      <c r="L211" s="44"/>
      <c r="M211" s="44"/>
      <c r="N211" s="44"/>
      <c r="O211" s="44"/>
      <c r="P211" s="239"/>
      <c r="S211" s="25"/>
      <c r="T211" s="25"/>
      <c r="U211" s="25"/>
      <c r="V211" s="25"/>
      <c r="W211" s="25"/>
      <c r="X211" s="25"/>
    </row>
    <row r="212" spans="1:24" ht="12.75" customHeight="1" x14ac:dyDescent="0.2">
      <c r="A212" s="25"/>
      <c r="B212" s="36"/>
      <c r="C212" s="25"/>
      <c r="D212" s="25"/>
      <c r="E212" s="25"/>
      <c r="F212" s="25"/>
      <c r="G212" s="25"/>
      <c r="H212" s="25"/>
      <c r="I212" s="25"/>
      <c r="J212" s="44"/>
      <c r="K212" s="44"/>
      <c r="L212" s="44"/>
      <c r="M212" s="44"/>
      <c r="N212" s="44"/>
      <c r="O212" s="44"/>
      <c r="P212" s="239"/>
      <c r="S212" s="25"/>
      <c r="T212" s="25"/>
      <c r="U212" s="25"/>
      <c r="V212" s="25"/>
      <c r="W212" s="25"/>
      <c r="X212" s="25"/>
    </row>
    <row r="213" spans="1:24" ht="12.75" customHeight="1" x14ac:dyDescent="0.2">
      <c r="A213" s="25"/>
      <c r="B213" s="36"/>
      <c r="C213" s="25"/>
      <c r="D213" s="25"/>
      <c r="E213" s="25"/>
      <c r="F213" s="25"/>
      <c r="G213" s="25"/>
      <c r="H213" s="25"/>
      <c r="I213" s="25"/>
      <c r="J213" s="44"/>
      <c r="K213" s="44"/>
      <c r="L213" s="44"/>
      <c r="M213" s="44"/>
      <c r="N213" s="44"/>
      <c r="O213" s="44"/>
      <c r="P213" s="239"/>
      <c r="S213" s="25"/>
      <c r="T213" s="25"/>
      <c r="U213" s="25"/>
      <c r="V213" s="25"/>
      <c r="W213" s="25"/>
      <c r="X213" s="25"/>
    </row>
    <row r="214" spans="1:24" ht="12.75" customHeight="1" x14ac:dyDescent="0.2">
      <c r="A214" s="25"/>
      <c r="B214" s="36"/>
      <c r="C214" s="25"/>
      <c r="D214" s="25"/>
      <c r="E214" s="25"/>
      <c r="F214" s="25"/>
      <c r="G214" s="25"/>
      <c r="H214" s="25"/>
      <c r="I214" s="25"/>
      <c r="J214" s="44"/>
      <c r="K214" s="44"/>
      <c r="L214" s="44"/>
      <c r="M214" s="44"/>
      <c r="N214" s="44"/>
      <c r="O214" s="44"/>
      <c r="P214" s="239"/>
      <c r="S214" s="25"/>
      <c r="T214" s="25"/>
      <c r="U214" s="25"/>
      <c r="V214" s="25"/>
      <c r="W214" s="25"/>
      <c r="X214" s="25"/>
    </row>
    <row r="215" spans="1:24" ht="12.75" customHeight="1" x14ac:dyDescent="0.2">
      <c r="A215" s="25"/>
      <c r="B215" s="36"/>
      <c r="C215" s="25"/>
      <c r="D215" s="25"/>
      <c r="E215" s="25"/>
      <c r="F215" s="25"/>
      <c r="G215" s="25"/>
      <c r="H215" s="25"/>
      <c r="I215" s="25"/>
      <c r="J215" s="44"/>
      <c r="K215" s="44"/>
      <c r="L215" s="44"/>
      <c r="M215" s="44"/>
      <c r="N215" s="44"/>
      <c r="O215" s="44"/>
      <c r="P215" s="239"/>
      <c r="S215" s="25"/>
      <c r="T215" s="25"/>
      <c r="U215" s="25"/>
      <c r="V215" s="25"/>
      <c r="W215" s="25"/>
      <c r="X215" s="25"/>
    </row>
    <row r="216" spans="1:24" ht="12.75" customHeight="1" x14ac:dyDescent="0.2">
      <c r="A216" s="25"/>
      <c r="B216" s="36"/>
      <c r="C216" s="25"/>
      <c r="D216" s="25"/>
      <c r="E216" s="25"/>
      <c r="F216" s="25"/>
      <c r="G216" s="25"/>
      <c r="H216" s="25"/>
      <c r="I216" s="25"/>
      <c r="J216" s="44"/>
      <c r="K216" s="44"/>
      <c r="L216" s="44"/>
      <c r="M216" s="44"/>
      <c r="N216" s="44"/>
      <c r="O216" s="44"/>
      <c r="P216" s="239"/>
      <c r="S216" s="25"/>
      <c r="T216" s="25"/>
      <c r="U216" s="25"/>
      <c r="V216" s="25"/>
      <c r="W216" s="25"/>
      <c r="X216" s="25"/>
    </row>
    <row r="217" spans="1:24" ht="12.75" customHeight="1" x14ac:dyDescent="0.2">
      <c r="A217" s="25"/>
      <c r="B217" s="36"/>
      <c r="C217" s="25"/>
      <c r="D217" s="25"/>
      <c r="E217" s="25"/>
      <c r="F217" s="25"/>
      <c r="G217" s="25"/>
      <c r="H217" s="25"/>
      <c r="I217" s="25"/>
      <c r="J217" s="44"/>
      <c r="K217" s="44"/>
      <c r="L217" s="44"/>
      <c r="M217" s="44"/>
      <c r="N217" s="44"/>
      <c r="O217" s="44"/>
      <c r="P217" s="239"/>
      <c r="S217" s="25"/>
      <c r="T217" s="25"/>
      <c r="U217" s="25"/>
      <c r="V217" s="25"/>
      <c r="W217" s="25"/>
      <c r="X217" s="25"/>
    </row>
    <row r="218" spans="1:24" ht="12.75" customHeight="1" x14ac:dyDescent="0.2">
      <c r="A218" s="25"/>
      <c r="B218" s="36"/>
      <c r="C218" s="25"/>
      <c r="D218" s="25"/>
      <c r="E218" s="25"/>
      <c r="F218" s="25"/>
      <c r="G218" s="25"/>
      <c r="H218" s="25"/>
      <c r="I218" s="25"/>
      <c r="J218" s="44"/>
      <c r="K218" s="44"/>
      <c r="L218" s="44"/>
      <c r="M218" s="44"/>
      <c r="N218" s="44"/>
      <c r="O218" s="44"/>
      <c r="P218" s="239"/>
      <c r="S218" s="25"/>
      <c r="T218" s="25"/>
      <c r="U218" s="25"/>
      <c r="V218" s="25"/>
      <c r="W218" s="25"/>
      <c r="X218" s="25"/>
    </row>
    <row r="219" spans="1:24" ht="12.75" customHeight="1" x14ac:dyDescent="0.2">
      <c r="A219" s="25"/>
      <c r="B219" s="36"/>
      <c r="C219" s="25"/>
      <c r="D219" s="25"/>
      <c r="E219" s="25"/>
      <c r="F219" s="25"/>
      <c r="G219" s="25"/>
      <c r="H219" s="25"/>
      <c r="I219" s="25"/>
      <c r="J219" s="44"/>
      <c r="K219" s="44"/>
      <c r="L219" s="44"/>
      <c r="M219" s="44"/>
      <c r="N219" s="44"/>
      <c r="O219" s="44"/>
      <c r="P219" s="239"/>
      <c r="S219" s="25"/>
      <c r="T219" s="25"/>
      <c r="U219" s="25"/>
      <c r="V219" s="25"/>
      <c r="W219" s="25"/>
      <c r="X219" s="25"/>
    </row>
    <row r="220" spans="1:24" ht="12.75" customHeight="1" x14ac:dyDescent="0.2">
      <c r="A220" s="25"/>
      <c r="B220" s="36"/>
      <c r="C220" s="25"/>
      <c r="D220" s="25"/>
      <c r="E220" s="25"/>
      <c r="F220" s="25"/>
      <c r="G220" s="25"/>
      <c r="H220" s="25"/>
      <c r="I220" s="25"/>
      <c r="J220" s="44"/>
      <c r="K220" s="44"/>
      <c r="L220" s="44"/>
      <c r="M220" s="44"/>
      <c r="N220" s="44"/>
      <c r="O220" s="44"/>
      <c r="P220" s="239"/>
      <c r="S220" s="25"/>
      <c r="T220" s="25"/>
      <c r="U220" s="25"/>
      <c r="V220" s="25"/>
      <c r="W220" s="25"/>
      <c r="X220" s="25"/>
    </row>
    <row r="221" spans="1:24" ht="12.75" customHeight="1" x14ac:dyDescent="0.2">
      <c r="A221" s="25"/>
      <c r="B221" s="36"/>
      <c r="C221" s="25"/>
      <c r="D221" s="25"/>
      <c r="E221" s="25"/>
      <c r="F221" s="25"/>
      <c r="G221" s="25"/>
      <c r="H221" s="25"/>
      <c r="I221" s="25"/>
      <c r="J221" s="44"/>
      <c r="K221" s="44"/>
      <c r="L221" s="44"/>
      <c r="M221" s="44"/>
      <c r="N221" s="44"/>
      <c r="O221" s="44"/>
      <c r="P221" s="239"/>
      <c r="S221" s="25"/>
      <c r="T221" s="25"/>
      <c r="U221" s="25"/>
      <c r="V221" s="25"/>
      <c r="W221" s="25"/>
      <c r="X221" s="25"/>
    </row>
    <row r="222" spans="1:24" ht="12.75" customHeight="1" x14ac:dyDescent="0.2">
      <c r="A222" s="25"/>
      <c r="B222" s="36"/>
      <c r="C222" s="25"/>
      <c r="D222" s="25"/>
      <c r="E222" s="25"/>
      <c r="F222" s="25"/>
      <c r="G222" s="25"/>
      <c r="H222" s="25"/>
      <c r="I222" s="25"/>
      <c r="J222" s="44"/>
      <c r="K222" s="44"/>
      <c r="L222" s="44"/>
      <c r="M222" s="44"/>
      <c r="N222" s="44"/>
      <c r="O222" s="44"/>
      <c r="P222" s="239"/>
      <c r="S222" s="25"/>
      <c r="T222" s="25"/>
      <c r="U222" s="25"/>
      <c r="V222" s="25"/>
      <c r="W222" s="25"/>
      <c r="X222" s="25"/>
    </row>
    <row r="223" spans="1:24" ht="12.75" customHeight="1" x14ac:dyDescent="0.2">
      <c r="A223" s="25"/>
      <c r="B223" s="36"/>
      <c r="C223" s="25"/>
      <c r="D223" s="25"/>
      <c r="E223" s="25"/>
      <c r="F223" s="25"/>
      <c r="G223" s="25"/>
      <c r="H223" s="25"/>
      <c r="I223" s="25"/>
      <c r="J223" s="44"/>
      <c r="K223" s="44"/>
      <c r="L223" s="44"/>
      <c r="M223" s="44"/>
      <c r="N223" s="44"/>
      <c r="O223" s="44"/>
      <c r="P223" s="239"/>
      <c r="S223" s="25"/>
      <c r="T223" s="25"/>
      <c r="U223" s="25"/>
      <c r="V223" s="25"/>
      <c r="W223" s="25"/>
      <c r="X223" s="25"/>
    </row>
    <row r="224" spans="1:24" ht="12.75" customHeight="1" x14ac:dyDescent="0.2">
      <c r="A224" s="25"/>
      <c r="B224" s="36"/>
      <c r="C224" s="25"/>
      <c r="D224" s="25"/>
      <c r="E224" s="25"/>
      <c r="F224" s="25"/>
      <c r="G224" s="25"/>
      <c r="H224" s="25"/>
      <c r="I224" s="25"/>
      <c r="J224" s="44"/>
      <c r="K224" s="44"/>
      <c r="L224" s="44"/>
      <c r="M224" s="44"/>
      <c r="N224" s="44"/>
      <c r="O224" s="44"/>
      <c r="P224" s="239"/>
      <c r="S224" s="25"/>
      <c r="T224" s="25"/>
      <c r="U224" s="25"/>
      <c r="V224" s="25"/>
      <c r="W224" s="25"/>
      <c r="X224" s="25"/>
    </row>
    <row r="225" spans="1:24" ht="12.75" customHeight="1" x14ac:dyDescent="0.2">
      <c r="A225" s="25"/>
      <c r="B225" s="36"/>
      <c r="C225" s="25"/>
      <c r="D225" s="25"/>
      <c r="E225" s="25"/>
      <c r="F225" s="25"/>
      <c r="G225" s="25"/>
      <c r="H225" s="25"/>
      <c r="I225" s="25"/>
      <c r="J225" s="44"/>
      <c r="K225" s="44"/>
      <c r="L225" s="44"/>
      <c r="M225" s="44"/>
      <c r="N225" s="44"/>
      <c r="O225" s="44"/>
      <c r="P225" s="239"/>
      <c r="S225" s="25"/>
      <c r="T225" s="25"/>
      <c r="U225" s="25"/>
      <c r="V225" s="25"/>
      <c r="W225" s="25"/>
      <c r="X225" s="25"/>
    </row>
    <row r="226" spans="1:24" ht="12.75" customHeight="1" x14ac:dyDescent="0.2">
      <c r="A226" s="25"/>
      <c r="B226" s="36"/>
      <c r="C226" s="25"/>
      <c r="D226" s="25"/>
      <c r="E226" s="25"/>
      <c r="F226" s="25"/>
      <c r="G226" s="25"/>
      <c r="H226" s="25"/>
      <c r="I226" s="25"/>
      <c r="J226" s="44"/>
      <c r="K226" s="44"/>
      <c r="L226" s="44"/>
      <c r="M226" s="44"/>
      <c r="N226" s="44"/>
      <c r="O226" s="44"/>
      <c r="P226" s="239"/>
      <c r="S226" s="25"/>
      <c r="T226" s="25"/>
      <c r="U226" s="25"/>
      <c r="V226" s="25"/>
      <c r="W226" s="25"/>
      <c r="X226" s="25"/>
    </row>
    <row r="227" spans="1:24" ht="12.75" customHeight="1" x14ac:dyDescent="0.2">
      <c r="A227" s="25"/>
      <c r="B227" s="36"/>
      <c r="C227" s="25"/>
      <c r="D227" s="25"/>
      <c r="E227" s="25"/>
      <c r="F227" s="25"/>
      <c r="G227" s="25"/>
      <c r="H227" s="25"/>
      <c r="I227" s="25"/>
      <c r="J227" s="44"/>
      <c r="K227" s="44"/>
      <c r="L227" s="44"/>
      <c r="M227" s="44"/>
      <c r="N227" s="44"/>
      <c r="O227" s="44"/>
      <c r="P227" s="239"/>
      <c r="S227" s="25"/>
      <c r="T227" s="25"/>
      <c r="U227" s="25"/>
      <c r="V227" s="25"/>
      <c r="W227" s="25"/>
      <c r="X227" s="25"/>
    </row>
    <row r="228" spans="1:24" ht="12.75" customHeight="1" x14ac:dyDescent="0.2">
      <c r="A228" s="25"/>
      <c r="B228" s="36"/>
      <c r="C228" s="25"/>
      <c r="D228" s="25"/>
      <c r="E228" s="25"/>
      <c r="F228" s="25"/>
      <c r="G228" s="25"/>
      <c r="H228" s="25"/>
      <c r="I228" s="25"/>
      <c r="J228" s="44"/>
      <c r="K228" s="44"/>
      <c r="L228" s="44"/>
      <c r="M228" s="44"/>
      <c r="N228" s="44"/>
      <c r="O228" s="44"/>
      <c r="P228" s="239"/>
      <c r="S228" s="25"/>
      <c r="T228" s="25"/>
      <c r="U228" s="25"/>
      <c r="V228" s="25"/>
      <c r="W228" s="25"/>
      <c r="X228" s="25"/>
    </row>
    <row r="229" spans="1:24" ht="12.75" customHeight="1" x14ac:dyDescent="0.2">
      <c r="A229" s="25"/>
      <c r="B229" s="36"/>
      <c r="C229" s="25"/>
      <c r="D229" s="25"/>
      <c r="E229" s="25"/>
      <c r="F229" s="25"/>
      <c r="G229" s="25"/>
      <c r="H229" s="25"/>
      <c r="I229" s="25"/>
      <c r="J229" s="44"/>
      <c r="K229" s="44"/>
      <c r="L229" s="44"/>
      <c r="M229" s="44"/>
      <c r="N229" s="44"/>
      <c r="O229" s="44"/>
      <c r="P229" s="239"/>
      <c r="S229" s="25"/>
      <c r="T229" s="25"/>
      <c r="U229" s="25"/>
      <c r="V229" s="25"/>
      <c r="W229" s="25"/>
      <c r="X229" s="25"/>
    </row>
    <row r="230" spans="1:24" ht="12.75" customHeight="1" x14ac:dyDescent="0.2">
      <c r="A230" s="25"/>
      <c r="B230" s="36"/>
      <c r="C230" s="25"/>
      <c r="D230" s="25"/>
      <c r="E230" s="25"/>
      <c r="F230" s="25"/>
      <c r="G230" s="25"/>
      <c r="H230" s="25"/>
      <c r="I230" s="25"/>
      <c r="J230" s="44"/>
      <c r="K230" s="44"/>
      <c r="L230" s="44"/>
      <c r="M230" s="44"/>
      <c r="N230" s="44"/>
      <c r="O230" s="44"/>
      <c r="P230" s="239"/>
      <c r="S230" s="25"/>
      <c r="T230" s="25"/>
      <c r="U230" s="25"/>
      <c r="V230" s="25"/>
      <c r="W230" s="25"/>
      <c r="X230" s="25"/>
    </row>
    <row r="231" spans="1:24" ht="12.75" customHeight="1" x14ac:dyDescent="0.2">
      <c r="A231" s="25"/>
      <c r="B231" s="36"/>
      <c r="C231" s="25"/>
      <c r="D231" s="25"/>
      <c r="E231" s="25"/>
      <c r="F231" s="25"/>
      <c r="G231" s="25"/>
      <c r="H231" s="25"/>
      <c r="I231" s="25"/>
      <c r="J231" s="44"/>
      <c r="K231" s="44"/>
      <c r="L231" s="44"/>
      <c r="M231" s="44"/>
      <c r="N231" s="44"/>
      <c r="O231" s="44"/>
      <c r="P231" s="239"/>
      <c r="S231" s="25"/>
      <c r="T231" s="25"/>
      <c r="U231" s="25"/>
      <c r="V231" s="25"/>
      <c r="W231" s="25"/>
      <c r="X231" s="25"/>
    </row>
    <row r="232" spans="1:24" ht="12.75" customHeight="1" x14ac:dyDescent="0.2">
      <c r="A232" s="25"/>
      <c r="B232" s="36"/>
      <c r="C232" s="25"/>
      <c r="D232" s="25"/>
      <c r="E232" s="25"/>
      <c r="F232" s="25"/>
      <c r="G232" s="25"/>
      <c r="H232" s="25"/>
      <c r="I232" s="25"/>
      <c r="J232" s="44"/>
      <c r="K232" s="44"/>
      <c r="L232" s="44"/>
      <c r="M232" s="44"/>
      <c r="N232" s="44"/>
      <c r="O232" s="44"/>
      <c r="P232" s="239"/>
      <c r="S232" s="25"/>
      <c r="T232" s="25"/>
      <c r="U232" s="25"/>
      <c r="V232" s="25"/>
      <c r="W232" s="25"/>
      <c r="X232" s="25"/>
    </row>
    <row r="233" spans="1:24" ht="12.75" customHeight="1" x14ac:dyDescent="0.2">
      <c r="A233" s="25"/>
      <c r="B233" s="36"/>
      <c r="C233" s="25"/>
      <c r="D233" s="25"/>
      <c r="E233" s="25"/>
      <c r="F233" s="25"/>
      <c r="G233" s="25"/>
      <c r="H233" s="25"/>
      <c r="I233" s="25"/>
      <c r="J233" s="44"/>
      <c r="K233" s="44"/>
      <c r="L233" s="44"/>
      <c r="M233" s="44"/>
      <c r="N233" s="44"/>
      <c r="O233" s="44"/>
      <c r="P233" s="239"/>
      <c r="S233" s="25"/>
      <c r="T233" s="25"/>
      <c r="U233" s="25"/>
      <c r="V233" s="25"/>
      <c r="W233" s="25"/>
      <c r="X233" s="25"/>
    </row>
    <row r="234" spans="1:24" ht="12.75" customHeight="1" x14ac:dyDescent="0.2">
      <c r="A234" s="25"/>
      <c r="B234" s="36"/>
      <c r="C234" s="25"/>
      <c r="D234" s="25"/>
      <c r="E234" s="25"/>
      <c r="F234" s="25"/>
      <c r="G234" s="25"/>
      <c r="H234" s="25"/>
      <c r="I234" s="25"/>
      <c r="J234" s="44"/>
      <c r="K234" s="44"/>
      <c r="L234" s="44"/>
      <c r="M234" s="44"/>
      <c r="N234" s="44"/>
      <c r="O234" s="44"/>
      <c r="P234" s="239"/>
      <c r="S234" s="25"/>
      <c r="T234" s="25"/>
      <c r="U234" s="25"/>
      <c r="V234" s="25"/>
      <c r="W234" s="25"/>
      <c r="X234" s="25"/>
    </row>
    <row r="235" spans="1:24" ht="12.75" customHeight="1" x14ac:dyDescent="0.2">
      <c r="A235" s="25"/>
      <c r="B235" s="36"/>
      <c r="C235" s="25"/>
      <c r="D235" s="25"/>
      <c r="E235" s="25"/>
      <c r="F235" s="25"/>
      <c r="G235" s="25"/>
      <c r="H235" s="25"/>
      <c r="I235" s="25"/>
      <c r="J235" s="44"/>
      <c r="K235" s="44"/>
      <c r="L235" s="44"/>
      <c r="M235" s="44"/>
      <c r="N235" s="44"/>
      <c r="O235" s="44"/>
      <c r="P235" s="239"/>
      <c r="S235" s="25"/>
      <c r="T235" s="25"/>
      <c r="U235" s="25"/>
      <c r="V235" s="25"/>
      <c r="W235" s="25"/>
      <c r="X235" s="25"/>
    </row>
    <row r="236" spans="1:24" ht="12.75" customHeight="1" x14ac:dyDescent="0.2">
      <c r="A236" s="25"/>
      <c r="B236" s="36"/>
      <c r="C236" s="25"/>
      <c r="D236" s="25"/>
      <c r="E236" s="25"/>
      <c r="F236" s="25"/>
      <c r="G236" s="25"/>
      <c r="H236" s="25"/>
      <c r="I236" s="25"/>
      <c r="J236" s="44"/>
      <c r="K236" s="44"/>
      <c r="L236" s="44"/>
      <c r="M236" s="44"/>
      <c r="N236" s="44"/>
      <c r="O236" s="44"/>
      <c r="P236" s="239"/>
      <c r="S236" s="25"/>
      <c r="T236" s="25"/>
      <c r="U236" s="25"/>
      <c r="V236" s="25"/>
      <c r="W236" s="25"/>
      <c r="X236" s="25"/>
    </row>
    <row r="237" spans="1:24" ht="12.75" customHeight="1" x14ac:dyDescent="0.2">
      <c r="A237" s="25"/>
      <c r="B237" s="36"/>
      <c r="C237" s="25"/>
      <c r="D237" s="25"/>
      <c r="E237" s="25"/>
      <c r="F237" s="25"/>
      <c r="G237" s="25"/>
      <c r="H237" s="25"/>
      <c r="I237" s="25"/>
      <c r="J237" s="44"/>
      <c r="K237" s="44"/>
      <c r="L237" s="44"/>
      <c r="M237" s="44"/>
      <c r="N237" s="44"/>
      <c r="O237" s="44"/>
      <c r="P237" s="239"/>
      <c r="S237" s="25"/>
      <c r="T237" s="25"/>
      <c r="U237" s="25"/>
      <c r="V237" s="25"/>
      <c r="W237" s="25"/>
      <c r="X237" s="25"/>
    </row>
    <row r="238" spans="1:24" ht="12.75" customHeight="1" x14ac:dyDescent="0.2">
      <c r="A238" s="25"/>
      <c r="B238" s="36"/>
      <c r="C238" s="25"/>
      <c r="D238" s="25"/>
      <c r="E238" s="25"/>
      <c r="F238" s="25"/>
      <c r="G238" s="25"/>
      <c r="H238" s="25"/>
      <c r="I238" s="25"/>
      <c r="J238" s="44"/>
      <c r="K238" s="44"/>
      <c r="L238" s="44"/>
      <c r="M238" s="44"/>
      <c r="N238" s="44"/>
      <c r="O238" s="44"/>
      <c r="P238" s="239"/>
      <c r="S238" s="25"/>
      <c r="T238" s="25"/>
      <c r="U238" s="25"/>
      <c r="V238" s="25"/>
      <c r="W238" s="25"/>
      <c r="X238" s="25"/>
    </row>
    <row r="239" spans="1:24" ht="12.75" customHeight="1" x14ac:dyDescent="0.2">
      <c r="A239" s="25"/>
      <c r="B239" s="36"/>
      <c r="C239" s="25"/>
      <c r="D239" s="25"/>
      <c r="E239" s="25"/>
      <c r="F239" s="25"/>
      <c r="G239" s="25"/>
      <c r="H239" s="25"/>
      <c r="I239" s="25"/>
      <c r="J239" s="44"/>
      <c r="K239" s="44"/>
      <c r="L239" s="44"/>
      <c r="M239" s="44"/>
      <c r="N239" s="44"/>
      <c r="O239" s="44"/>
      <c r="P239" s="239"/>
      <c r="S239" s="25"/>
      <c r="T239" s="25"/>
      <c r="U239" s="25"/>
      <c r="V239" s="25"/>
      <c r="W239" s="25"/>
      <c r="X239" s="25"/>
    </row>
    <row r="240" spans="1:24" ht="12.75" customHeight="1" x14ac:dyDescent="0.2">
      <c r="A240" s="25"/>
      <c r="B240" s="36"/>
      <c r="C240" s="25"/>
      <c r="D240" s="25"/>
      <c r="E240" s="25"/>
      <c r="F240" s="25"/>
      <c r="G240" s="25"/>
      <c r="H240" s="25"/>
      <c r="I240" s="25"/>
      <c r="J240" s="44"/>
      <c r="K240" s="44"/>
      <c r="L240" s="44"/>
      <c r="M240" s="44"/>
      <c r="N240" s="44"/>
      <c r="O240" s="44"/>
      <c r="P240" s="239"/>
      <c r="S240" s="25"/>
      <c r="T240" s="25"/>
      <c r="U240" s="25"/>
      <c r="V240" s="25"/>
      <c r="W240" s="25"/>
      <c r="X240" s="25"/>
    </row>
    <row r="241" spans="1:24" ht="12.75" customHeight="1" x14ac:dyDescent="0.2">
      <c r="A241" s="25"/>
      <c r="B241" s="36"/>
      <c r="C241" s="25"/>
      <c r="D241" s="25"/>
      <c r="E241" s="25"/>
      <c r="F241" s="25"/>
      <c r="G241" s="25"/>
      <c r="H241" s="25"/>
      <c r="I241" s="25"/>
      <c r="J241" s="44"/>
      <c r="K241" s="44"/>
      <c r="L241" s="44"/>
      <c r="M241" s="44"/>
      <c r="N241" s="44"/>
      <c r="O241" s="44"/>
      <c r="P241" s="239"/>
      <c r="S241" s="25"/>
      <c r="T241" s="25"/>
      <c r="U241" s="25"/>
      <c r="V241" s="25"/>
      <c r="W241" s="25"/>
      <c r="X241" s="25"/>
    </row>
    <row r="242" spans="1:24" ht="12.75" customHeight="1" x14ac:dyDescent="0.2">
      <c r="A242" s="25"/>
      <c r="B242" s="36"/>
      <c r="C242" s="25"/>
      <c r="D242" s="25"/>
      <c r="E242" s="25"/>
      <c r="F242" s="25"/>
      <c r="G242" s="25"/>
      <c r="H242" s="25"/>
      <c r="I242" s="25"/>
      <c r="J242" s="44"/>
      <c r="K242" s="44"/>
      <c r="L242" s="44"/>
      <c r="M242" s="44"/>
      <c r="N242" s="44"/>
      <c r="O242" s="44"/>
      <c r="P242" s="239"/>
      <c r="S242" s="25"/>
      <c r="T242" s="25"/>
      <c r="U242" s="25"/>
      <c r="V242" s="25"/>
      <c r="W242" s="25"/>
      <c r="X242" s="25"/>
    </row>
    <row r="243" spans="1:24" ht="12.75" customHeight="1" x14ac:dyDescent="0.2">
      <c r="A243" s="25"/>
      <c r="B243" s="36"/>
      <c r="C243" s="25"/>
      <c r="D243" s="25"/>
      <c r="E243" s="25"/>
      <c r="F243" s="25"/>
      <c r="G243" s="25"/>
      <c r="H243" s="25"/>
      <c r="I243" s="25"/>
      <c r="J243" s="44"/>
      <c r="K243" s="44"/>
      <c r="L243" s="44"/>
      <c r="M243" s="44"/>
      <c r="N243" s="44"/>
      <c r="O243" s="44"/>
      <c r="P243" s="239"/>
      <c r="S243" s="25"/>
      <c r="T243" s="25"/>
      <c r="U243" s="25"/>
      <c r="V243" s="25"/>
      <c r="W243" s="25"/>
      <c r="X243" s="25"/>
    </row>
    <row r="244" spans="1:24" ht="12.75" customHeight="1" x14ac:dyDescent="0.2">
      <c r="A244" s="25"/>
      <c r="B244" s="36"/>
      <c r="C244" s="25"/>
      <c r="D244" s="25"/>
      <c r="E244" s="25"/>
      <c r="F244" s="25"/>
      <c r="G244" s="25"/>
      <c r="H244" s="25"/>
      <c r="I244" s="25"/>
      <c r="J244" s="44"/>
      <c r="K244" s="44"/>
      <c r="L244" s="44"/>
      <c r="M244" s="44"/>
      <c r="N244" s="44"/>
      <c r="O244" s="44"/>
      <c r="P244" s="239"/>
      <c r="S244" s="25"/>
      <c r="T244" s="25"/>
      <c r="U244" s="25"/>
      <c r="V244" s="25"/>
      <c r="W244" s="25"/>
      <c r="X244" s="25"/>
    </row>
    <row r="245" spans="1:24" ht="12.75" customHeight="1" x14ac:dyDescent="0.2">
      <c r="A245" s="25"/>
      <c r="B245" s="36"/>
      <c r="C245" s="25"/>
      <c r="D245" s="25"/>
      <c r="E245" s="25"/>
      <c r="F245" s="25"/>
      <c r="G245" s="25"/>
      <c r="H245" s="25"/>
      <c r="I245" s="25"/>
      <c r="J245" s="44"/>
      <c r="K245" s="44"/>
      <c r="L245" s="44"/>
      <c r="M245" s="44"/>
      <c r="N245" s="44"/>
      <c r="O245" s="44"/>
      <c r="P245" s="239"/>
      <c r="S245" s="25"/>
      <c r="T245" s="25"/>
      <c r="U245" s="25"/>
      <c r="V245" s="25"/>
      <c r="W245" s="25"/>
      <c r="X245" s="25"/>
    </row>
    <row r="246" spans="1:24" ht="12.75" customHeight="1" x14ac:dyDescent="0.2">
      <c r="A246" s="25"/>
      <c r="B246" s="36"/>
      <c r="C246" s="25"/>
      <c r="D246" s="25"/>
      <c r="E246" s="25"/>
      <c r="F246" s="25"/>
      <c r="G246" s="25"/>
      <c r="H246" s="25"/>
      <c r="I246" s="25"/>
      <c r="J246" s="44"/>
      <c r="K246" s="44"/>
      <c r="L246" s="44"/>
      <c r="M246" s="44"/>
      <c r="N246" s="44"/>
      <c r="O246" s="44"/>
      <c r="P246" s="239"/>
      <c r="S246" s="25"/>
      <c r="T246" s="25"/>
      <c r="U246" s="25"/>
      <c r="V246" s="25"/>
      <c r="W246" s="25"/>
      <c r="X246" s="25"/>
    </row>
    <row r="247" spans="1:24" ht="12.75" customHeight="1" x14ac:dyDescent="0.2">
      <c r="A247" s="25"/>
      <c r="B247" s="36"/>
      <c r="C247" s="25"/>
      <c r="D247" s="25"/>
      <c r="E247" s="25"/>
      <c r="F247" s="25"/>
      <c r="G247" s="25"/>
      <c r="H247" s="25"/>
      <c r="I247" s="25"/>
      <c r="J247" s="44"/>
      <c r="K247" s="44"/>
      <c r="L247" s="44"/>
      <c r="M247" s="44"/>
      <c r="N247" s="44"/>
      <c r="O247" s="44"/>
      <c r="P247" s="239"/>
      <c r="S247" s="25"/>
      <c r="T247" s="25"/>
      <c r="U247" s="25"/>
      <c r="V247" s="25"/>
      <c r="W247" s="25"/>
      <c r="X247" s="25"/>
    </row>
    <row r="248" spans="1:24" ht="12.75" customHeight="1" x14ac:dyDescent="0.2">
      <c r="A248" s="25"/>
      <c r="B248" s="36"/>
      <c r="C248" s="25"/>
      <c r="D248" s="25"/>
      <c r="E248" s="25"/>
      <c r="F248" s="25"/>
      <c r="G248" s="25"/>
      <c r="H248" s="25"/>
      <c r="I248" s="25"/>
      <c r="J248" s="44"/>
      <c r="K248" s="44"/>
      <c r="L248" s="44"/>
      <c r="M248" s="44"/>
      <c r="N248" s="44"/>
      <c r="O248" s="44"/>
      <c r="P248" s="239"/>
      <c r="S248" s="25"/>
      <c r="T248" s="25"/>
      <c r="U248" s="25"/>
      <c r="V248" s="25"/>
      <c r="W248" s="25"/>
      <c r="X248" s="25"/>
    </row>
    <row r="249" spans="1:24" ht="12.75" customHeight="1" x14ac:dyDescent="0.2">
      <c r="A249" s="25"/>
      <c r="B249" s="36"/>
      <c r="C249" s="25"/>
      <c r="D249" s="25"/>
      <c r="E249" s="25"/>
      <c r="F249" s="25"/>
      <c r="G249" s="25"/>
      <c r="H249" s="25"/>
      <c r="I249" s="25"/>
      <c r="J249" s="44"/>
      <c r="K249" s="44"/>
      <c r="L249" s="44"/>
      <c r="M249" s="44"/>
      <c r="N249" s="44"/>
      <c r="O249" s="44"/>
      <c r="P249" s="239"/>
      <c r="S249" s="25"/>
      <c r="T249" s="25"/>
      <c r="U249" s="25"/>
      <c r="V249" s="25"/>
      <c r="W249" s="25"/>
      <c r="X249" s="25"/>
    </row>
    <row r="250" spans="1:24" ht="12.75" customHeight="1" x14ac:dyDescent="0.2">
      <c r="A250" s="25"/>
      <c r="B250" s="36"/>
      <c r="C250" s="25"/>
      <c r="D250" s="25"/>
      <c r="E250" s="25"/>
      <c r="F250" s="25"/>
      <c r="G250" s="25"/>
      <c r="H250" s="25"/>
      <c r="I250" s="25"/>
      <c r="J250" s="44"/>
      <c r="K250" s="44"/>
      <c r="L250" s="44"/>
      <c r="M250" s="44"/>
      <c r="N250" s="44"/>
      <c r="O250" s="44"/>
      <c r="P250" s="239"/>
      <c r="S250" s="25"/>
      <c r="T250" s="25"/>
      <c r="U250" s="25"/>
      <c r="V250" s="25"/>
      <c r="W250" s="25"/>
      <c r="X250" s="25"/>
    </row>
    <row r="251" spans="1:24" ht="12.75" customHeight="1" x14ac:dyDescent="0.2">
      <c r="A251" s="25"/>
      <c r="B251" s="36"/>
      <c r="C251" s="25"/>
      <c r="D251" s="25"/>
      <c r="E251" s="25"/>
      <c r="F251" s="25"/>
      <c r="G251" s="25"/>
      <c r="H251" s="25"/>
      <c r="I251" s="25"/>
      <c r="J251" s="44"/>
      <c r="K251" s="44"/>
      <c r="L251" s="44"/>
      <c r="M251" s="44"/>
      <c r="N251" s="44"/>
      <c r="O251" s="44"/>
      <c r="P251" s="239"/>
      <c r="S251" s="25"/>
      <c r="T251" s="25"/>
      <c r="U251" s="25"/>
      <c r="V251" s="25"/>
      <c r="W251" s="25"/>
      <c r="X251" s="25"/>
    </row>
    <row r="252" spans="1:24" ht="12.75" customHeight="1" x14ac:dyDescent="0.2">
      <c r="A252" s="25"/>
      <c r="B252" s="36"/>
      <c r="C252" s="25"/>
      <c r="D252" s="25"/>
      <c r="E252" s="25"/>
      <c r="F252" s="25"/>
      <c r="G252" s="25"/>
      <c r="H252" s="25"/>
      <c r="I252" s="25"/>
      <c r="J252" s="44"/>
      <c r="K252" s="44"/>
      <c r="L252" s="44"/>
      <c r="M252" s="44"/>
      <c r="N252" s="44"/>
      <c r="O252" s="44"/>
      <c r="P252" s="239"/>
      <c r="S252" s="25"/>
      <c r="T252" s="25"/>
      <c r="U252" s="25"/>
      <c r="V252" s="25"/>
      <c r="W252" s="25"/>
      <c r="X252" s="25"/>
    </row>
    <row r="253" spans="1:24" ht="12.75" customHeight="1" x14ac:dyDescent="0.2">
      <c r="A253" s="25"/>
      <c r="B253" s="36"/>
      <c r="C253" s="25"/>
      <c r="D253" s="25"/>
      <c r="E253" s="25"/>
      <c r="F253" s="25"/>
      <c r="G253" s="25"/>
      <c r="H253" s="25"/>
      <c r="I253" s="25"/>
      <c r="J253" s="44"/>
      <c r="K253" s="44"/>
      <c r="L253" s="44"/>
      <c r="M253" s="44"/>
      <c r="N253" s="44"/>
      <c r="O253" s="44"/>
      <c r="P253" s="239"/>
      <c r="S253" s="25"/>
      <c r="T253" s="25"/>
      <c r="U253" s="25"/>
      <c r="V253" s="25"/>
      <c r="W253" s="25"/>
      <c r="X253" s="25"/>
    </row>
    <row r="254" spans="1:24" ht="12.75" customHeight="1" x14ac:dyDescent="0.2">
      <c r="A254" s="25"/>
      <c r="B254" s="36"/>
      <c r="C254" s="25"/>
      <c r="D254" s="25"/>
      <c r="E254" s="25"/>
      <c r="F254" s="25"/>
      <c r="G254" s="25"/>
      <c r="H254" s="25"/>
      <c r="I254" s="25"/>
      <c r="J254" s="44"/>
      <c r="K254" s="44"/>
      <c r="L254" s="44"/>
      <c r="M254" s="44"/>
      <c r="N254" s="44"/>
      <c r="O254" s="44"/>
      <c r="P254" s="239"/>
      <c r="S254" s="25"/>
      <c r="T254" s="25"/>
      <c r="U254" s="25"/>
      <c r="V254" s="25"/>
      <c r="W254" s="25"/>
      <c r="X254" s="25"/>
    </row>
    <row r="255" spans="1:24" ht="12.75" customHeight="1" x14ac:dyDescent="0.2">
      <c r="A255" s="25"/>
      <c r="B255" s="36"/>
      <c r="C255" s="25"/>
      <c r="D255" s="25"/>
      <c r="E255" s="25"/>
      <c r="F255" s="25"/>
      <c r="G255" s="25"/>
      <c r="H255" s="25"/>
      <c r="I255" s="25"/>
      <c r="J255" s="44"/>
      <c r="K255" s="44"/>
      <c r="L255" s="44"/>
      <c r="M255" s="44"/>
      <c r="N255" s="44"/>
      <c r="O255" s="44"/>
      <c r="P255" s="239"/>
      <c r="S255" s="25"/>
      <c r="T255" s="25"/>
      <c r="U255" s="25"/>
      <c r="V255" s="25"/>
      <c r="W255" s="25"/>
      <c r="X255" s="25"/>
    </row>
    <row r="256" spans="1:24" ht="12.75" customHeight="1" x14ac:dyDescent="0.2">
      <c r="A256" s="25"/>
      <c r="B256" s="36"/>
      <c r="C256" s="25"/>
      <c r="D256" s="25"/>
      <c r="E256" s="25"/>
      <c r="F256" s="25"/>
      <c r="G256" s="25"/>
      <c r="H256" s="25"/>
      <c r="I256" s="25"/>
      <c r="J256" s="44"/>
      <c r="K256" s="44"/>
      <c r="L256" s="44"/>
      <c r="M256" s="44"/>
      <c r="N256" s="44"/>
      <c r="O256" s="44"/>
      <c r="P256" s="239"/>
      <c r="S256" s="25"/>
      <c r="T256" s="25"/>
      <c r="U256" s="25"/>
      <c r="V256" s="25"/>
      <c r="W256" s="25"/>
      <c r="X256" s="25"/>
    </row>
    <row r="257" spans="1:24" ht="12.75" customHeight="1" x14ac:dyDescent="0.2">
      <c r="A257" s="25"/>
      <c r="B257" s="36"/>
      <c r="C257" s="25"/>
      <c r="D257" s="25"/>
      <c r="E257" s="25"/>
      <c r="F257" s="25"/>
      <c r="G257" s="25"/>
      <c r="H257" s="25"/>
      <c r="I257" s="25"/>
      <c r="J257" s="44"/>
      <c r="K257" s="44"/>
      <c r="L257" s="44"/>
      <c r="M257" s="44"/>
      <c r="N257" s="44"/>
      <c r="O257" s="44"/>
      <c r="P257" s="239"/>
      <c r="S257" s="25"/>
      <c r="T257" s="25"/>
      <c r="U257" s="25"/>
      <c r="V257" s="25"/>
      <c r="W257" s="25"/>
      <c r="X257" s="25"/>
    </row>
    <row r="258" spans="1:24" ht="12.75" customHeight="1" x14ac:dyDescent="0.2">
      <c r="A258" s="25"/>
      <c r="B258" s="36"/>
      <c r="C258" s="25"/>
      <c r="D258" s="25"/>
      <c r="E258" s="25"/>
      <c r="F258" s="25"/>
      <c r="G258" s="25"/>
      <c r="H258" s="25"/>
      <c r="I258" s="25"/>
      <c r="J258" s="44"/>
      <c r="K258" s="44"/>
      <c r="L258" s="44"/>
      <c r="M258" s="44"/>
      <c r="N258" s="44"/>
      <c r="O258" s="44"/>
      <c r="P258" s="239"/>
      <c r="S258" s="25"/>
      <c r="T258" s="25"/>
      <c r="U258" s="25"/>
      <c r="V258" s="25"/>
      <c r="W258" s="25"/>
      <c r="X258" s="25"/>
    </row>
    <row r="259" spans="1:24" ht="12.75" customHeight="1" x14ac:dyDescent="0.2">
      <c r="A259" s="25"/>
      <c r="B259" s="36"/>
      <c r="C259" s="25"/>
      <c r="D259" s="25"/>
      <c r="E259" s="25"/>
      <c r="F259" s="25"/>
      <c r="G259" s="25"/>
      <c r="H259" s="25"/>
      <c r="I259" s="25"/>
      <c r="J259" s="44"/>
      <c r="K259" s="44"/>
      <c r="L259" s="44"/>
      <c r="M259" s="44"/>
      <c r="N259" s="44"/>
      <c r="O259" s="44"/>
      <c r="P259" s="239"/>
      <c r="S259" s="25"/>
      <c r="T259" s="25"/>
      <c r="U259" s="25"/>
      <c r="V259" s="25"/>
      <c r="W259" s="25"/>
      <c r="X259" s="25"/>
    </row>
    <row r="260" spans="1:24" ht="12.75" customHeight="1" x14ac:dyDescent="0.2">
      <c r="A260" s="25"/>
      <c r="B260" s="36"/>
      <c r="C260" s="25"/>
      <c r="D260" s="25"/>
      <c r="E260" s="25"/>
      <c r="F260" s="25"/>
      <c r="G260" s="25"/>
      <c r="H260" s="25"/>
      <c r="I260" s="25"/>
      <c r="J260" s="44"/>
      <c r="K260" s="44"/>
      <c r="L260" s="44"/>
      <c r="M260" s="44"/>
      <c r="N260" s="44"/>
      <c r="O260" s="44"/>
      <c r="P260" s="239"/>
      <c r="S260" s="25"/>
      <c r="T260" s="25"/>
      <c r="U260" s="25"/>
      <c r="V260" s="25"/>
      <c r="W260" s="25"/>
      <c r="X260" s="25"/>
    </row>
    <row r="261" spans="1:24" ht="12.75" customHeight="1" x14ac:dyDescent="0.2">
      <c r="A261" s="25"/>
      <c r="B261" s="36"/>
      <c r="C261" s="25"/>
      <c r="D261" s="25"/>
      <c r="E261" s="25"/>
      <c r="F261" s="25"/>
      <c r="G261" s="25"/>
      <c r="H261" s="25"/>
      <c r="I261" s="25"/>
      <c r="J261" s="44"/>
      <c r="K261" s="44"/>
      <c r="L261" s="44"/>
      <c r="M261" s="44"/>
      <c r="N261" s="44"/>
      <c r="O261" s="44"/>
      <c r="P261" s="239"/>
      <c r="S261" s="25"/>
      <c r="T261" s="25"/>
      <c r="U261" s="25"/>
      <c r="V261" s="25"/>
      <c r="W261" s="25"/>
      <c r="X261" s="25"/>
    </row>
    <row r="262" spans="1:24" ht="12.75" customHeight="1" x14ac:dyDescent="0.2">
      <c r="A262" s="25"/>
      <c r="B262" s="36"/>
      <c r="C262" s="25"/>
      <c r="D262" s="25"/>
      <c r="E262" s="25"/>
      <c r="F262" s="25"/>
      <c r="G262" s="25"/>
      <c r="H262" s="25"/>
      <c r="I262" s="25"/>
      <c r="J262" s="44"/>
      <c r="K262" s="44"/>
      <c r="L262" s="44"/>
      <c r="M262" s="44"/>
      <c r="N262" s="44"/>
      <c r="O262" s="44"/>
      <c r="P262" s="239"/>
      <c r="S262" s="25"/>
      <c r="T262" s="25"/>
      <c r="U262" s="25"/>
      <c r="V262" s="25"/>
      <c r="W262" s="25"/>
      <c r="X262" s="25"/>
    </row>
    <row r="263" spans="1:24" ht="12.75" customHeight="1" x14ac:dyDescent="0.2">
      <c r="A263" s="25"/>
      <c r="B263" s="36"/>
      <c r="C263" s="25"/>
      <c r="D263" s="25"/>
      <c r="E263" s="25"/>
      <c r="F263" s="25"/>
      <c r="G263" s="25"/>
      <c r="H263" s="25"/>
      <c r="I263" s="25"/>
      <c r="J263" s="44"/>
      <c r="K263" s="44"/>
      <c r="L263" s="44"/>
      <c r="M263" s="44"/>
      <c r="N263" s="44"/>
      <c r="O263" s="44"/>
      <c r="P263" s="239"/>
      <c r="S263" s="25"/>
      <c r="T263" s="25"/>
      <c r="U263" s="25"/>
      <c r="V263" s="25"/>
      <c r="W263" s="25"/>
      <c r="X263" s="25"/>
    </row>
    <row r="264" spans="1:24" ht="12.75" customHeight="1" x14ac:dyDescent="0.2">
      <c r="A264" s="25"/>
      <c r="B264" s="36"/>
      <c r="C264" s="25"/>
      <c r="D264" s="25"/>
      <c r="E264" s="25"/>
      <c r="F264" s="25"/>
      <c r="G264" s="25"/>
      <c r="H264" s="25"/>
      <c r="I264" s="25"/>
      <c r="J264" s="44"/>
      <c r="K264" s="44"/>
      <c r="L264" s="44"/>
      <c r="M264" s="44"/>
      <c r="N264" s="44"/>
      <c r="O264" s="44"/>
      <c r="P264" s="239"/>
      <c r="S264" s="25"/>
      <c r="T264" s="25"/>
      <c r="U264" s="25"/>
      <c r="V264" s="25"/>
      <c r="W264" s="25"/>
      <c r="X264" s="25"/>
    </row>
    <row r="265" spans="1:24" ht="12.75" customHeight="1" x14ac:dyDescent="0.2">
      <c r="A265" s="25"/>
      <c r="B265" s="36"/>
      <c r="C265" s="25"/>
      <c r="D265" s="25"/>
      <c r="E265" s="25"/>
      <c r="F265" s="25"/>
      <c r="G265" s="25"/>
      <c r="H265" s="25"/>
      <c r="I265" s="25"/>
      <c r="J265" s="44"/>
      <c r="K265" s="44"/>
      <c r="L265" s="44"/>
      <c r="M265" s="44"/>
      <c r="N265" s="44"/>
      <c r="O265" s="44"/>
      <c r="P265" s="239"/>
      <c r="S265" s="25"/>
      <c r="T265" s="25"/>
      <c r="U265" s="25"/>
      <c r="V265" s="25"/>
      <c r="W265" s="25"/>
      <c r="X265" s="25"/>
    </row>
    <row r="266" spans="1:24" ht="12.75" customHeight="1" x14ac:dyDescent="0.2">
      <c r="A266" s="25"/>
      <c r="B266" s="36"/>
      <c r="C266" s="25"/>
      <c r="D266" s="25"/>
      <c r="E266" s="25"/>
      <c r="F266" s="25"/>
      <c r="G266" s="25"/>
      <c r="H266" s="25"/>
      <c r="I266" s="25"/>
      <c r="J266" s="44"/>
      <c r="K266" s="44"/>
      <c r="L266" s="44"/>
      <c r="M266" s="44"/>
      <c r="N266" s="44"/>
      <c r="O266" s="44"/>
      <c r="P266" s="239"/>
      <c r="S266" s="25"/>
      <c r="T266" s="25"/>
      <c r="U266" s="25"/>
      <c r="V266" s="25"/>
      <c r="W266" s="25"/>
      <c r="X266" s="25"/>
    </row>
    <row r="267" spans="1:24" ht="12.75" customHeight="1" x14ac:dyDescent="0.2">
      <c r="A267" s="25"/>
      <c r="B267" s="36"/>
      <c r="C267" s="25"/>
      <c r="D267" s="25"/>
      <c r="E267" s="25"/>
      <c r="F267" s="25"/>
      <c r="G267" s="25"/>
      <c r="H267" s="25"/>
      <c r="I267" s="25"/>
      <c r="J267" s="44"/>
      <c r="K267" s="44"/>
      <c r="L267" s="44"/>
      <c r="M267" s="44"/>
      <c r="N267" s="44"/>
      <c r="O267" s="44"/>
      <c r="P267" s="239"/>
      <c r="S267" s="25"/>
      <c r="T267" s="25"/>
      <c r="U267" s="25"/>
      <c r="V267" s="25"/>
      <c r="W267" s="25"/>
      <c r="X267" s="25"/>
    </row>
    <row r="268" spans="1:24" ht="12.75" customHeight="1" x14ac:dyDescent="0.2">
      <c r="A268" s="25"/>
      <c r="B268" s="36"/>
      <c r="C268" s="25"/>
      <c r="D268" s="25"/>
      <c r="E268" s="25"/>
      <c r="F268" s="25"/>
      <c r="G268" s="25"/>
      <c r="H268" s="25"/>
      <c r="I268" s="25"/>
      <c r="J268" s="44"/>
      <c r="K268" s="44"/>
      <c r="L268" s="44"/>
      <c r="M268" s="44"/>
      <c r="N268" s="44"/>
      <c r="O268" s="44"/>
      <c r="P268" s="239"/>
      <c r="S268" s="25"/>
      <c r="T268" s="25"/>
      <c r="U268" s="25"/>
      <c r="V268" s="25"/>
      <c r="W268" s="25"/>
      <c r="X268" s="25"/>
    </row>
    <row r="269" spans="1:24" ht="12.75" customHeight="1" x14ac:dyDescent="0.2">
      <c r="A269" s="25"/>
      <c r="B269" s="36"/>
      <c r="C269" s="25"/>
      <c r="D269" s="25"/>
      <c r="E269" s="25"/>
      <c r="F269" s="25"/>
      <c r="G269" s="25"/>
      <c r="H269" s="25"/>
      <c r="I269" s="25"/>
      <c r="J269" s="44"/>
      <c r="K269" s="44"/>
      <c r="L269" s="44"/>
      <c r="M269" s="44"/>
      <c r="N269" s="44"/>
      <c r="O269" s="44"/>
      <c r="P269" s="239"/>
      <c r="S269" s="25"/>
      <c r="T269" s="25"/>
      <c r="U269" s="25"/>
      <c r="V269" s="25"/>
      <c r="W269" s="25"/>
      <c r="X269" s="25"/>
    </row>
    <row r="270" spans="1:24" ht="12.75" customHeight="1" x14ac:dyDescent="0.2">
      <c r="A270" s="25"/>
      <c r="B270" s="36"/>
      <c r="C270" s="25"/>
      <c r="D270" s="25"/>
      <c r="E270" s="25"/>
      <c r="F270" s="25"/>
      <c r="G270" s="25"/>
      <c r="H270" s="25"/>
      <c r="I270" s="25"/>
      <c r="J270" s="44"/>
      <c r="K270" s="44"/>
      <c r="L270" s="44"/>
      <c r="M270" s="44"/>
      <c r="N270" s="44"/>
      <c r="O270" s="44"/>
      <c r="P270" s="239"/>
      <c r="S270" s="25"/>
      <c r="T270" s="25"/>
      <c r="U270" s="25"/>
      <c r="V270" s="25"/>
      <c r="W270" s="25"/>
      <c r="X270" s="25"/>
    </row>
    <row r="271" spans="1:24" ht="12.75" customHeight="1" x14ac:dyDescent="0.2">
      <c r="A271" s="25"/>
      <c r="B271" s="36"/>
      <c r="C271" s="25"/>
      <c r="D271" s="25"/>
      <c r="E271" s="25"/>
      <c r="F271" s="25"/>
      <c r="G271" s="25"/>
      <c r="H271" s="25"/>
      <c r="I271" s="25"/>
      <c r="J271" s="44"/>
      <c r="K271" s="44"/>
      <c r="L271" s="44"/>
      <c r="M271" s="44"/>
      <c r="N271" s="44"/>
      <c r="O271" s="44"/>
      <c r="P271" s="239"/>
      <c r="S271" s="25"/>
      <c r="T271" s="25"/>
      <c r="U271" s="25"/>
      <c r="V271" s="25"/>
      <c r="W271" s="25"/>
      <c r="X271" s="25"/>
    </row>
    <row r="272" spans="1:24" ht="12.75" customHeight="1" x14ac:dyDescent="0.2">
      <c r="A272" s="25"/>
      <c r="B272" s="36"/>
      <c r="C272" s="25"/>
      <c r="D272" s="25"/>
      <c r="E272" s="25"/>
      <c r="F272" s="25"/>
      <c r="G272" s="25"/>
      <c r="H272" s="25"/>
      <c r="I272" s="25"/>
      <c r="J272" s="44"/>
      <c r="K272" s="44"/>
      <c r="L272" s="44"/>
      <c r="M272" s="44"/>
      <c r="N272" s="44"/>
      <c r="O272" s="44"/>
      <c r="P272" s="239"/>
      <c r="S272" s="25"/>
      <c r="T272" s="25"/>
      <c r="U272" s="25"/>
      <c r="V272" s="25"/>
      <c r="W272" s="25"/>
      <c r="X272" s="25"/>
    </row>
    <row r="273" spans="1:24" ht="12.75" customHeight="1" x14ac:dyDescent="0.2">
      <c r="A273" s="25"/>
      <c r="B273" s="36"/>
      <c r="C273" s="25"/>
      <c r="D273" s="25"/>
      <c r="E273" s="25"/>
      <c r="F273" s="25"/>
      <c r="G273" s="25"/>
      <c r="H273" s="25"/>
      <c r="I273" s="25"/>
      <c r="J273" s="44"/>
      <c r="K273" s="44"/>
      <c r="L273" s="44"/>
      <c r="M273" s="44"/>
      <c r="N273" s="44"/>
      <c r="O273" s="44"/>
      <c r="P273" s="239"/>
      <c r="S273" s="25"/>
      <c r="T273" s="25"/>
      <c r="U273" s="25"/>
      <c r="V273" s="25"/>
      <c r="W273" s="25"/>
      <c r="X273" s="25"/>
    </row>
    <row r="274" spans="1:24" ht="12.75" customHeight="1" x14ac:dyDescent="0.2">
      <c r="A274" s="25"/>
      <c r="B274" s="36"/>
      <c r="C274" s="25"/>
      <c r="D274" s="25"/>
      <c r="E274" s="25"/>
      <c r="F274" s="25"/>
      <c r="G274" s="25"/>
      <c r="H274" s="25"/>
      <c r="I274" s="25"/>
      <c r="J274" s="44"/>
      <c r="K274" s="44"/>
      <c r="L274" s="44"/>
      <c r="M274" s="44"/>
      <c r="N274" s="44"/>
      <c r="O274" s="44"/>
      <c r="P274" s="239"/>
      <c r="S274" s="25"/>
      <c r="T274" s="25"/>
      <c r="U274" s="25"/>
      <c r="V274" s="25"/>
      <c r="W274" s="25"/>
      <c r="X274" s="25"/>
    </row>
    <row r="275" spans="1:24" ht="12.75" customHeight="1" x14ac:dyDescent="0.2">
      <c r="A275" s="25"/>
      <c r="B275" s="36"/>
      <c r="C275" s="25"/>
      <c r="D275" s="25"/>
      <c r="E275" s="25"/>
      <c r="F275" s="25"/>
      <c r="G275" s="25"/>
      <c r="H275" s="25"/>
      <c r="I275" s="25"/>
      <c r="J275" s="44"/>
      <c r="K275" s="44"/>
      <c r="L275" s="44"/>
      <c r="M275" s="44"/>
      <c r="N275" s="44"/>
      <c r="O275" s="44"/>
      <c r="P275" s="239"/>
      <c r="S275" s="25"/>
      <c r="T275" s="25"/>
      <c r="U275" s="25"/>
      <c r="V275" s="25"/>
      <c r="W275" s="25"/>
      <c r="X275" s="25"/>
    </row>
    <row r="276" spans="1:24" ht="12.75" customHeight="1" x14ac:dyDescent="0.2">
      <c r="A276" s="25"/>
      <c r="B276" s="36"/>
      <c r="C276" s="25"/>
      <c r="D276" s="25"/>
      <c r="E276" s="25"/>
      <c r="F276" s="25"/>
      <c r="G276" s="25"/>
      <c r="H276" s="25"/>
      <c r="I276" s="25"/>
      <c r="J276" s="44"/>
      <c r="K276" s="44"/>
      <c r="L276" s="44"/>
      <c r="M276" s="44"/>
      <c r="N276" s="44"/>
      <c r="O276" s="44"/>
      <c r="P276" s="239"/>
      <c r="S276" s="25"/>
      <c r="T276" s="25"/>
      <c r="U276" s="25"/>
      <c r="V276" s="25"/>
      <c r="W276" s="25"/>
      <c r="X276" s="25"/>
    </row>
    <row r="277" spans="1:24" ht="12.75" customHeight="1" x14ac:dyDescent="0.2">
      <c r="A277" s="25"/>
      <c r="B277" s="36"/>
      <c r="C277" s="25"/>
      <c r="D277" s="25"/>
      <c r="E277" s="25"/>
      <c r="F277" s="25"/>
      <c r="G277" s="25"/>
      <c r="H277" s="25"/>
      <c r="I277" s="25"/>
      <c r="J277" s="44"/>
      <c r="K277" s="44"/>
      <c r="L277" s="44"/>
      <c r="M277" s="44"/>
      <c r="N277" s="44"/>
      <c r="O277" s="44"/>
      <c r="P277" s="239"/>
      <c r="S277" s="25"/>
      <c r="T277" s="25"/>
      <c r="U277" s="25"/>
      <c r="V277" s="25"/>
      <c r="W277" s="25"/>
      <c r="X277" s="25"/>
    </row>
    <row r="278" spans="1:24" ht="12.75" customHeight="1" x14ac:dyDescent="0.2">
      <c r="A278" s="25"/>
      <c r="B278" s="36"/>
      <c r="C278" s="25"/>
      <c r="D278" s="25"/>
      <c r="E278" s="25"/>
      <c r="F278" s="25"/>
      <c r="G278" s="25"/>
      <c r="H278" s="25"/>
      <c r="I278" s="25"/>
      <c r="J278" s="44"/>
      <c r="K278" s="44"/>
      <c r="L278" s="44"/>
      <c r="M278" s="44"/>
      <c r="N278" s="44"/>
      <c r="O278" s="44"/>
      <c r="P278" s="239"/>
      <c r="S278" s="25"/>
      <c r="T278" s="25"/>
      <c r="U278" s="25"/>
      <c r="V278" s="25"/>
      <c r="W278" s="25"/>
      <c r="X278" s="25"/>
    </row>
    <row r="279" spans="1:24" ht="12.75" customHeight="1" x14ac:dyDescent="0.2">
      <c r="A279" s="25"/>
      <c r="B279" s="36"/>
      <c r="C279" s="25"/>
      <c r="D279" s="25"/>
      <c r="E279" s="25"/>
      <c r="F279" s="25"/>
      <c r="G279" s="25"/>
      <c r="H279" s="25"/>
      <c r="I279" s="25"/>
      <c r="J279" s="44"/>
      <c r="K279" s="44"/>
      <c r="L279" s="44"/>
      <c r="M279" s="44"/>
      <c r="N279" s="44"/>
      <c r="O279" s="44"/>
      <c r="P279" s="239"/>
      <c r="S279" s="25"/>
      <c r="T279" s="25"/>
      <c r="U279" s="25"/>
      <c r="V279" s="25"/>
      <c r="W279" s="25"/>
      <c r="X279" s="25"/>
    </row>
    <row r="280" spans="1:24" ht="12.75" customHeight="1" x14ac:dyDescent="0.2">
      <c r="A280" s="25"/>
      <c r="B280" s="36"/>
      <c r="C280" s="25"/>
      <c r="D280" s="25"/>
      <c r="E280" s="25"/>
      <c r="F280" s="25"/>
      <c r="G280" s="25"/>
      <c r="H280" s="25"/>
      <c r="I280" s="25"/>
      <c r="J280" s="44"/>
      <c r="K280" s="44"/>
      <c r="L280" s="44"/>
      <c r="M280" s="44"/>
      <c r="N280" s="44"/>
      <c r="O280" s="44"/>
      <c r="P280" s="239"/>
      <c r="S280" s="25"/>
      <c r="T280" s="25"/>
      <c r="U280" s="25"/>
      <c r="V280" s="25"/>
      <c r="W280" s="25"/>
      <c r="X280" s="25"/>
    </row>
    <row r="281" spans="1:24" ht="12.75" customHeight="1" x14ac:dyDescent="0.2">
      <c r="A281" s="25"/>
      <c r="B281" s="36"/>
      <c r="C281" s="25"/>
      <c r="D281" s="25"/>
      <c r="E281" s="25"/>
      <c r="F281" s="25"/>
      <c r="G281" s="25"/>
      <c r="H281" s="25"/>
      <c r="I281" s="25"/>
      <c r="J281" s="44"/>
      <c r="K281" s="44"/>
      <c r="L281" s="44"/>
      <c r="M281" s="44"/>
      <c r="N281" s="44"/>
      <c r="O281" s="44"/>
      <c r="P281" s="239"/>
      <c r="S281" s="25"/>
      <c r="T281" s="25"/>
      <c r="U281" s="25"/>
      <c r="V281" s="25"/>
      <c r="W281" s="25"/>
      <c r="X281" s="25"/>
    </row>
    <row r="282" spans="1:24" ht="12.75" customHeight="1" x14ac:dyDescent="0.2">
      <c r="A282" s="25"/>
      <c r="B282" s="36"/>
      <c r="C282" s="25"/>
      <c r="D282" s="25"/>
      <c r="E282" s="25"/>
      <c r="F282" s="25"/>
      <c r="G282" s="25"/>
      <c r="H282" s="25"/>
      <c r="I282" s="25"/>
      <c r="J282" s="44"/>
      <c r="K282" s="44"/>
      <c r="L282" s="44"/>
      <c r="M282" s="44"/>
      <c r="N282" s="44"/>
      <c r="O282" s="44"/>
      <c r="P282" s="239"/>
      <c r="S282" s="25"/>
      <c r="T282" s="25"/>
      <c r="U282" s="25"/>
      <c r="V282" s="25"/>
      <c r="W282" s="25"/>
      <c r="X282" s="25"/>
    </row>
    <row r="283" spans="1:24" ht="12.75" customHeight="1" x14ac:dyDescent="0.2">
      <c r="A283" s="25"/>
      <c r="B283" s="36"/>
      <c r="C283" s="25"/>
      <c r="D283" s="25"/>
      <c r="E283" s="25"/>
      <c r="F283" s="25"/>
      <c r="G283" s="25"/>
      <c r="H283" s="25"/>
      <c r="I283" s="25"/>
      <c r="J283" s="44"/>
      <c r="K283" s="44"/>
      <c r="L283" s="44"/>
      <c r="M283" s="44"/>
      <c r="N283" s="44"/>
      <c r="O283" s="44"/>
      <c r="P283" s="239"/>
      <c r="S283" s="25"/>
      <c r="T283" s="25"/>
      <c r="U283" s="25"/>
      <c r="V283" s="25"/>
      <c r="W283" s="25"/>
      <c r="X283" s="25"/>
    </row>
    <row r="284" spans="1:24" ht="12.75" customHeight="1" x14ac:dyDescent="0.2">
      <c r="A284" s="25"/>
      <c r="B284" s="36"/>
      <c r="C284" s="25"/>
      <c r="D284" s="25"/>
      <c r="E284" s="25"/>
      <c r="F284" s="25"/>
      <c r="G284" s="25"/>
      <c r="H284" s="25"/>
      <c r="I284" s="25"/>
      <c r="J284" s="44"/>
      <c r="K284" s="44"/>
      <c r="L284" s="44"/>
      <c r="M284" s="44"/>
      <c r="N284" s="44"/>
      <c r="O284" s="44"/>
      <c r="P284" s="239"/>
      <c r="S284" s="25"/>
      <c r="T284" s="25"/>
      <c r="U284" s="25"/>
      <c r="V284" s="25"/>
      <c r="W284" s="25"/>
      <c r="X284" s="25"/>
    </row>
    <row r="285" spans="1:24" ht="12.75" customHeight="1" x14ac:dyDescent="0.2">
      <c r="A285" s="25"/>
      <c r="B285" s="36"/>
      <c r="C285" s="25"/>
      <c r="D285" s="25"/>
      <c r="E285" s="25"/>
      <c r="F285" s="25"/>
      <c r="G285" s="25"/>
      <c r="H285" s="25"/>
      <c r="I285" s="25"/>
      <c r="J285" s="44"/>
      <c r="K285" s="44"/>
      <c r="L285" s="44"/>
      <c r="M285" s="44"/>
      <c r="N285" s="44"/>
      <c r="O285" s="44"/>
      <c r="P285" s="239"/>
      <c r="S285" s="25"/>
      <c r="T285" s="25"/>
      <c r="U285" s="25"/>
      <c r="V285" s="25"/>
      <c r="W285" s="25"/>
      <c r="X285" s="25"/>
    </row>
    <row r="286" spans="1:24" ht="12.75" customHeight="1" x14ac:dyDescent="0.2">
      <c r="A286" s="25"/>
      <c r="B286" s="36"/>
      <c r="C286" s="25"/>
      <c r="D286" s="25"/>
      <c r="E286" s="25"/>
      <c r="F286" s="25"/>
      <c r="G286" s="25"/>
      <c r="H286" s="25"/>
      <c r="I286" s="25"/>
      <c r="J286" s="44"/>
      <c r="K286" s="44"/>
      <c r="L286" s="44"/>
      <c r="M286" s="44"/>
      <c r="N286" s="44"/>
      <c r="O286" s="44"/>
      <c r="P286" s="239"/>
      <c r="S286" s="25"/>
      <c r="T286" s="25"/>
      <c r="U286" s="25"/>
      <c r="V286" s="25"/>
      <c r="W286" s="25"/>
      <c r="X286" s="25"/>
    </row>
    <row r="287" spans="1:24" ht="12.75" customHeight="1" x14ac:dyDescent="0.2">
      <c r="A287" s="25"/>
      <c r="B287" s="36"/>
      <c r="C287" s="25"/>
      <c r="D287" s="25"/>
      <c r="E287" s="25"/>
      <c r="F287" s="25"/>
      <c r="G287" s="25"/>
      <c r="H287" s="25"/>
      <c r="I287" s="25"/>
      <c r="J287" s="44"/>
      <c r="K287" s="44"/>
      <c r="L287" s="44"/>
      <c r="M287" s="44"/>
      <c r="N287" s="44"/>
      <c r="O287" s="44"/>
      <c r="P287" s="239"/>
      <c r="S287" s="25"/>
      <c r="T287" s="25"/>
      <c r="U287" s="25"/>
      <c r="V287" s="25"/>
      <c r="W287" s="25"/>
      <c r="X287" s="25"/>
    </row>
    <row r="288" spans="1:24" ht="12.75" customHeight="1" x14ac:dyDescent="0.2">
      <c r="A288" s="25"/>
      <c r="B288" s="36"/>
      <c r="C288" s="25"/>
      <c r="D288" s="25"/>
      <c r="E288" s="25"/>
      <c r="F288" s="25"/>
      <c r="G288" s="25"/>
      <c r="H288" s="25"/>
      <c r="I288" s="25"/>
      <c r="J288" s="44"/>
      <c r="K288" s="44"/>
      <c r="L288" s="44"/>
      <c r="M288" s="44"/>
      <c r="N288" s="44"/>
      <c r="O288" s="44"/>
      <c r="P288" s="239"/>
      <c r="S288" s="25"/>
      <c r="T288" s="25"/>
      <c r="U288" s="25"/>
      <c r="V288" s="25"/>
      <c r="W288" s="25"/>
      <c r="X288" s="25"/>
    </row>
    <row r="289" spans="1:24" ht="12.75" customHeight="1" x14ac:dyDescent="0.2">
      <c r="A289" s="25"/>
      <c r="B289" s="36"/>
      <c r="C289" s="25"/>
      <c r="D289" s="25"/>
      <c r="E289" s="25"/>
      <c r="F289" s="25"/>
      <c r="G289" s="25"/>
      <c r="H289" s="25"/>
      <c r="I289" s="25"/>
      <c r="J289" s="44"/>
      <c r="K289" s="44"/>
      <c r="L289" s="44"/>
      <c r="M289" s="44"/>
      <c r="N289" s="44"/>
      <c r="O289" s="44"/>
      <c r="P289" s="239"/>
      <c r="S289" s="25"/>
      <c r="T289" s="25"/>
      <c r="U289" s="25"/>
      <c r="V289" s="25"/>
      <c r="W289" s="25"/>
      <c r="X289" s="25"/>
    </row>
    <row r="290" spans="1:24" ht="12.75" customHeight="1" x14ac:dyDescent="0.2">
      <c r="A290" s="25"/>
      <c r="B290" s="36"/>
      <c r="C290" s="25"/>
      <c r="D290" s="25"/>
      <c r="E290" s="25"/>
      <c r="F290" s="25"/>
      <c r="G290" s="25"/>
      <c r="H290" s="25"/>
      <c r="I290" s="25"/>
      <c r="J290" s="44"/>
      <c r="K290" s="44"/>
      <c r="L290" s="44"/>
      <c r="M290" s="44"/>
      <c r="N290" s="44"/>
      <c r="O290" s="44"/>
      <c r="P290" s="239"/>
      <c r="S290" s="25"/>
      <c r="T290" s="25"/>
      <c r="U290" s="25"/>
      <c r="V290" s="25"/>
      <c r="W290" s="25"/>
      <c r="X290" s="25"/>
    </row>
    <row r="291" spans="1:24" ht="12.75" customHeight="1" x14ac:dyDescent="0.2">
      <c r="A291" s="25"/>
      <c r="B291" s="36"/>
      <c r="C291" s="25"/>
      <c r="D291" s="25"/>
      <c r="E291" s="25"/>
      <c r="F291" s="25"/>
      <c r="G291" s="25"/>
      <c r="H291" s="25"/>
      <c r="I291" s="25"/>
      <c r="J291" s="44"/>
      <c r="K291" s="44"/>
      <c r="L291" s="44"/>
      <c r="M291" s="44"/>
      <c r="N291" s="44"/>
      <c r="O291" s="44"/>
      <c r="P291" s="239"/>
      <c r="S291" s="25"/>
      <c r="T291" s="25"/>
      <c r="U291" s="25"/>
      <c r="V291" s="25"/>
      <c r="W291" s="25"/>
      <c r="X291" s="25"/>
    </row>
    <row r="292" spans="1:24" ht="12.75" customHeight="1" x14ac:dyDescent="0.2">
      <c r="A292" s="25"/>
      <c r="B292" s="36"/>
      <c r="C292" s="25"/>
      <c r="D292" s="25"/>
      <c r="E292" s="25"/>
      <c r="F292" s="25"/>
      <c r="G292" s="25"/>
      <c r="H292" s="25"/>
      <c r="I292" s="25"/>
      <c r="J292" s="44"/>
      <c r="K292" s="44"/>
      <c r="L292" s="44"/>
      <c r="M292" s="44"/>
      <c r="N292" s="44"/>
      <c r="O292" s="44"/>
      <c r="P292" s="239"/>
      <c r="S292" s="25"/>
      <c r="T292" s="25"/>
      <c r="U292" s="25"/>
      <c r="V292" s="25"/>
      <c r="W292" s="25"/>
      <c r="X292" s="25"/>
    </row>
    <row r="293" spans="1:24" ht="12.75" customHeight="1" x14ac:dyDescent="0.2">
      <c r="A293" s="25"/>
      <c r="B293" s="36"/>
      <c r="C293" s="25"/>
      <c r="D293" s="25"/>
      <c r="E293" s="25"/>
      <c r="F293" s="25"/>
      <c r="G293" s="25"/>
      <c r="H293" s="25"/>
      <c r="I293" s="25"/>
      <c r="J293" s="44"/>
      <c r="K293" s="44"/>
      <c r="L293" s="44"/>
      <c r="M293" s="44"/>
      <c r="N293" s="44"/>
      <c r="O293" s="44"/>
      <c r="P293" s="239"/>
      <c r="S293" s="25"/>
      <c r="T293" s="25"/>
      <c r="U293" s="25"/>
      <c r="V293" s="25"/>
      <c r="W293" s="25"/>
      <c r="X293" s="25"/>
    </row>
    <row r="294" spans="1:24" ht="12.75" customHeight="1" x14ac:dyDescent="0.2">
      <c r="A294" s="25"/>
      <c r="B294" s="36"/>
      <c r="C294" s="25"/>
      <c r="D294" s="25"/>
      <c r="E294" s="25"/>
      <c r="F294" s="25"/>
      <c r="G294" s="25"/>
      <c r="H294" s="25"/>
      <c r="I294" s="25"/>
      <c r="J294" s="44"/>
      <c r="K294" s="44"/>
      <c r="L294" s="44"/>
      <c r="M294" s="44"/>
      <c r="N294" s="44"/>
      <c r="O294" s="44"/>
      <c r="P294" s="239"/>
      <c r="S294" s="25"/>
      <c r="T294" s="25"/>
      <c r="U294" s="25"/>
      <c r="V294" s="25"/>
      <c r="W294" s="25"/>
      <c r="X294" s="25"/>
    </row>
    <row r="295" spans="1:24" ht="12.75" customHeight="1" x14ac:dyDescent="0.2">
      <c r="A295" s="25"/>
      <c r="B295" s="36"/>
      <c r="C295" s="25"/>
      <c r="D295" s="25"/>
      <c r="E295" s="25"/>
      <c r="F295" s="25"/>
      <c r="G295" s="25"/>
      <c r="H295" s="25"/>
      <c r="I295" s="25"/>
      <c r="J295" s="44"/>
      <c r="K295" s="44"/>
      <c r="L295" s="44"/>
      <c r="M295" s="44"/>
      <c r="N295" s="44"/>
      <c r="O295" s="44"/>
      <c r="P295" s="239"/>
      <c r="S295" s="25"/>
      <c r="T295" s="25"/>
      <c r="U295" s="25"/>
      <c r="V295" s="25"/>
      <c r="W295" s="25"/>
      <c r="X295" s="25"/>
    </row>
    <row r="296" spans="1:24" ht="12.75" customHeight="1" x14ac:dyDescent="0.2">
      <c r="A296" s="25"/>
      <c r="B296" s="36"/>
      <c r="C296" s="25"/>
      <c r="D296" s="25"/>
      <c r="E296" s="25"/>
      <c r="F296" s="25"/>
      <c r="G296" s="25"/>
      <c r="H296" s="25"/>
      <c r="I296" s="25"/>
      <c r="J296" s="44"/>
      <c r="K296" s="44"/>
      <c r="L296" s="44"/>
      <c r="M296" s="44"/>
      <c r="N296" s="44"/>
      <c r="O296" s="44"/>
      <c r="P296" s="239"/>
      <c r="S296" s="25"/>
      <c r="T296" s="25"/>
      <c r="U296" s="25"/>
      <c r="V296" s="25"/>
      <c r="W296" s="25"/>
      <c r="X296" s="25"/>
    </row>
    <row r="297" spans="1:24" ht="12.75" customHeight="1" x14ac:dyDescent="0.2">
      <c r="A297" s="25"/>
      <c r="B297" s="36"/>
      <c r="C297" s="25"/>
      <c r="D297" s="25"/>
      <c r="E297" s="25"/>
      <c r="F297" s="25"/>
      <c r="G297" s="25"/>
      <c r="H297" s="25"/>
      <c r="I297" s="25"/>
      <c r="J297" s="44"/>
      <c r="K297" s="44"/>
      <c r="L297" s="44"/>
      <c r="M297" s="44"/>
      <c r="N297" s="44"/>
      <c r="O297" s="44"/>
      <c r="P297" s="239"/>
      <c r="S297" s="25"/>
      <c r="T297" s="25"/>
      <c r="U297" s="25"/>
      <c r="V297" s="25"/>
      <c r="W297" s="25"/>
      <c r="X297" s="25"/>
    </row>
    <row r="298" spans="1:24" ht="12.75" customHeight="1" x14ac:dyDescent="0.2">
      <c r="A298" s="25"/>
      <c r="B298" s="36"/>
      <c r="C298" s="25"/>
      <c r="D298" s="25"/>
      <c r="E298" s="25"/>
      <c r="F298" s="25"/>
      <c r="G298" s="25"/>
      <c r="H298" s="25"/>
      <c r="I298" s="25"/>
      <c r="J298" s="44"/>
      <c r="K298" s="44"/>
      <c r="L298" s="44"/>
      <c r="M298" s="44"/>
      <c r="N298" s="44"/>
      <c r="O298" s="44"/>
      <c r="P298" s="239"/>
      <c r="S298" s="25"/>
      <c r="T298" s="25"/>
      <c r="U298" s="25"/>
      <c r="V298" s="25"/>
      <c r="W298" s="25"/>
      <c r="X298" s="25"/>
    </row>
    <row r="299" spans="1:24" ht="12.75" customHeight="1" x14ac:dyDescent="0.2">
      <c r="A299" s="25"/>
      <c r="B299" s="36"/>
      <c r="C299" s="25"/>
      <c r="D299" s="25"/>
      <c r="E299" s="25"/>
      <c r="F299" s="25"/>
      <c r="G299" s="25"/>
      <c r="H299" s="25"/>
      <c r="I299" s="25"/>
      <c r="J299" s="44"/>
      <c r="K299" s="44"/>
      <c r="L299" s="44"/>
      <c r="M299" s="44"/>
      <c r="N299" s="44"/>
      <c r="O299" s="44"/>
      <c r="P299" s="239"/>
      <c r="S299" s="25"/>
      <c r="T299" s="25"/>
      <c r="U299" s="25"/>
      <c r="V299" s="25"/>
      <c r="W299" s="25"/>
      <c r="X299" s="25"/>
    </row>
    <row r="300" spans="1:24" ht="12.75" customHeight="1" x14ac:dyDescent="0.2">
      <c r="A300" s="25"/>
      <c r="B300" s="36"/>
      <c r="C300" s="25"/>
      <c r="D300" s="25"/>
      <c r="E300" s="25"/>
      <c r="F300" s="25"/>
      <c r="G300" s="25"/>
      <c r="H300" s="25"/>
      <c r="I300" s="25"/>
      <c r="J300" s="44"/>
      <c r="K300" s="44"/>
      <c r="L300" s="44"/>
      <c r="M300" s="44"/>
      <c r="N300" s="44"/>
      <c r="O300" s="44"/>
      <c r="P300" s="239"/>
      <c r="S300" s="25"/>
      <c r="T300" s="25"/>
      <c r="U300" s="25"/>
      <c r="V300" s="25"/>
      <c r="W300" s="25"/>
      <c r="X300" s="25"/>
    </row>
    <row r="301" spans="1:24" ht="12.75" customHeight="1" x14ac:dyDescent="0.2">
      <c r="A301" s="25"/>
      <c r="B301" s="36"/>
      <c r="C301" s="25"/>
      <c r="D301" s="25"/>
      <c r="E301" s="25"/>
      <c r="F301" s="25"/>
      <c r="G301" s="25"/>
      <c r="H301" s="25"/>
      <c r="I301" s="25"/>
      <c r="J301" s="44"/>
      <c r="K301" s="44"/>
      <c r="L301" s="44"/>
      <c r="M301" s="44"/>
      <c r="N301" s="44"/>
      <c r="O301" s="44"/>
      <c r="P301" s="239"/>
      <c r="S301" s="25"/>
      <c r="T301" s="25"/>
      <c r="U301" s="25"/>
      <c r="V301" s="25"/>
      <c r="W301" s="25"/>
      <c r="X301" s="25"/>
    </row>
    <row r="302" spans="1:24" ht="12.75" customHeight="1" x14ac:dyDescent="0.2">
      <c r="A302" s="25"/>
      <c r="B302" s="36"/>
      <c r="C302" s="25"/>
      <c r="D302" s="25"/>
      <c r="E302" s="25"/>
      <c r="F302" s="25"/>
      <c r="G302" s="25"/>
      <c r="H302" s="25"/>
      <c r="I302" s="25"/>
      <c r="J302" s="44"/>
      <c r="K302" s="44"/>
      <c r="L302" s="44"/>
      <c r="M302" s="44"/>
      <c r="N302" s="44"/>
      <c r="O302" s="44"/>
      <c r="P302" s="239"/>
      <c r="S302" s="25"/>
      <c r="T302" s="25"/>
      <c r="U302" s="25"/>
      <c r="V302" s="25"/>
      <c r="W302" s="25"/>
      <c r="X302" s="25"/>
    </row>
    <row r="303" spans="1:24" ht="12.75" customHeight="1" x14ac:dyDescent="0.2">
      <c r="A303" s="25"/>
      <c r="B303" s="36"/>
      <c r="C303" s="25"/>
      <c r="D303" s="25"/>
      <c r="E303" s="25"/>
      <c r="F303" s="25"/>
      <c r="G303" s="25"/>
      <c r="H303" s="25"/>
      <c r="I303" s="25"/>
      <c r="J303" s="44"/>
      <c r="K303" s="44"/>
      <c r="L303" s="44"/>
      <c r="M303" s="44"/>
      <c r="N303" s="44"/>
      <c r="O303" s="44"/>
      <c r="P303" s="239"/>
      <c r="S303" s="25"/>
      <c r="T303" s="25"/>
      <c r="U303" s="25"/>
      <c r="V303" s="25"/>
      <c r="W303" s="25"/>
      <c r="X303" s="25"/>
    </row>
    <row r="304" spans="1:24" ht="12.75" customHeight="1" x14ac:dyDescent="0.2">
      <c r="A304" s="25"/>
      <c r="B304" s="36"/>
      <c r="C304" s="25"/>
      <c r="D304" s="25"/>
      <c r="E304" s="25"/>
      <c r="F304" s="25"/>
      <c r="G304" s="25"/>
      <c r="H304" s="25"/>
      <c r="I304" s="25"/>
      <c r="J304" s="44"/>
      <c r="K304" s="44"/>
      <c r="L304" s="44"/>
      <c r="M304" s="44"/>
      <c r="N304" s="44"/>
      <c r="O304" s="44"/>
      <c r="P304" s="239"/>
      <c r="S304" s="25"/>
      <c r="T304" s="25"/>
      <c r="U304" s="25"/>
      <c r="V304" s="25"/>
      <c r="W304" s="25"/>
      <c r="X304" s="25"/>
    </row>
    <row r="305" spans="1:24" ht="12.75" customHeight="1" x14ac:dyDescent="0.2">
      <c r="A305" s="25"/>
      <c r="B305" s="36"/>
      <c r="C305" s="25"/>
      <c r="D305" s="25"/>
      <c r="E305" s="25"/>
      <c r="F305" s="25"/>
      <c r="G305" s="25"/>
      <c r="H305" s="25"/>
      <c r="I305" s="25"/>
      <c r="J305" s="44"/>
      <c r="K305" s="44"/>
      <c r="L305" s="44"/>
      <c r="M305" s="44"/>
      <c r="N305" s="44"/>
      <c r="O305" s="44"/>
      <c r="P305" s="239"/>
      <c r="S305" s="25"/>
      <c r="T305" s="25"/>
      <c r="U305" s="25"/>
      <c r="V305" s="25"/>
      <c r="W305" s="25"/>
      <c r="X305" s="25"/>
    </row>
    <row r="306" spans="1:24" ht="12.75" customHeight="1" x14ac:dyDescent="0.2">
      <c r="A306" s="25"/>
      <c r="B306" s="36"/>
      <c r="C306" s="25"/>
      <c r="D306" s="25"/>
      <c r="E306" s="25"/>
      <c r="F306" s="25"/>
      <c r="G306" s="25"/>
      <c r="H306" s="25"/>
      <c r="I306" s="25"/>
      <c r="J306" s="44"/>
      <c r="K306" s="44"/>
      <c r="L306" s="44"/>
      <c r="M306" s="44"/>
      <c r="N306" s="44"/>
      <c r="O306" s="44"/>
      <c r="P306" s="239"/>
      <c r="S306" s="25"/>
      <c r="T306" s="25"/>
      <c r="U306" s="25"/>
      <c r="V306" s="25"/>
      <c r="W306" s="25"/>
      <c r="X306" s="25"/>
    </row>
    <row r="307" spans="1:24" ht="12.75" customHeight="1" x14ac:dyDescent="0.2">
      <c r="A307" s="25"/>
      <c r="B307" s="36"/>
      <c r="C307" s="25"/>
      <c r="D307" s="25"/>
      <c r="E307" s="25"/>
      <c r="F307" s="25"/>
      <c r="G307" s="25"/>
      <c r="H307" s="25"/>
      <c r="I307" s="25"/>
      <c r="J307" s="44"/>
      <c r="K307" s="44"/>
      <c r="L307" s="44"/>
      <c r="M307" s="44"/>
      <c r="N307" s="44"/>
      <c r="O307" s="44"/>
      <c r="P307" s="239"/>
      <c r="S307" s="25"/>
      <c r="T307" s="25"/>
      <c r="U307" s="25"/>
      <c r="V307" s="25"/>
      <c r="W307" s="25"/>
      <c r="X307" s="25"/>
    </row>
    <row r="308" spans="1:24" ht="12.75" customHeight="1" x14ac:dyDescent="0.2">
      <c r="A308" s="25"/>
      <c r="B308" s="36"/>
      <c r="C308" s="25"/>
      <c r="D308" s="25"/>
      <c r="E308" s="25"/>
      <c r="F308" s="25"/>
      <c r="G308" s="25"/>
      <c r="H308" s="25"/>
      <c r="I308" s="25"/>
      <c r="J308" s="44"/>
      <c r="K308" s="44"/>
      <c r="L308" s="44"/>
      <c r="M308" s="44"/>
      <c r="N308" s="44"/>
      <c r="O308" s="44"/>
      <c r="P308" s="239"/>
      <c r="S308" s="25"/>
      <c r="T308" s="25"/>
      <c r="U308" s="25"/>
      <c r="V308" s="25"/>
      <c r="W308" s="25"/>
      <c r="X308" s="25"/>
    </row>
    <row r="309" spans="1:24" ht="12.75" customHeight="1" x14ac:dyDescent="0.2">
      <c r="A309" s="25"/>
      <c r="B309" s="36"/>
      <c r="C309" s="25"/>
      <c r="D309" s="25"/>
      <c r="E309" s="25"/>
      <c r="F309" s="25"/>
      <c r="G309" s="25"/>
      <c r="H309" s="25"/>
      <c r="I309" s="25"/>
      <c r="J309" s="44"/>
      <c r="K309" s="44"/>
      <c r="L309" s="44"/>
      <c r="M309" s="44"/>
      <c r="N309" s="44"/>
      <c r="O309" s="44"/>
      <c r="P309" s="239"/>
      <c r="S309" s="25"/>
      <c r="T309" s="25"/>
      <c r="U309" s="25"/>
      <c r="V309" s="25"/>
      <c r="W309" s="25"/>
      <c r="X309" s="25"/>
    </row>
    <row r="310" spans="1:24" ht="12.75" customHeight="1" x14ac:dyDescent="0.2">
      <c r="A310" s="25"/>
      <c r="B310" s="36"/>
      <c r="C310" s="25"/>
      <c r="D310" s="25"/>
      <c r="E310" s="25"/>
      <c r="F310" s="25"/>
      <c r="G310" s="25"/>
      <c r="H310" s="25"/>
      <c r="I310" s="25"/>
      <c r="J310" s="44"/>
      <c r="K310" s="44"/>
      <c r="L310" s="44"/>
      <c r="M310" s="44"/>
      <c r="N310" s="44"/>
      <c r="O310" s="44"/>
      <c r="P310" s="239"/>
      <c r="S310" s="25"/>
      <c r="T310" s="25"/>
      <c r="U310" s="25"/>
      <c r="V310" s="25"/>
      <c r="W310" s="25"/>
      <c r="X310" s="25"/>
    </row>
    <row r="311" spans="1:24" ht="12.75" customHeight="1" x14ac:dyDescent="0.2">
      <c r="A311" s="25"/>
      <c r="B311" s="36"/>
      <c r="C311" s="25"/>
      <c r="D311" s="25"/>
      <c r="E311" s="25"/>
      <c r="F311" s="25"/>
      <c r="G311" s="25"/>
      <c r="H311" s="25"/>
      <c r="I311" s="25"/>
      <c r="J311" s="44"/>
      <c r="K311" s="44"/>
      <c r="L311" s="44"/>
      <c r="M311" s="44"/>
      <c r="N311" s="44"/>
      <c r="O311" s="44"/>
      <c r="P311" s="239"/>
      <c r="S311" s="25"/>
      <c r="T311" s="25"/>
      <c r="U311" s="25"/>
      <c r="V311" s="25"/>
      <c r="W311" s="25"/>
      <c r="X311" s="25"/>
    </row>
    <row r="312" spans="1:24" ht="12.75" customHeight="1" x14ac:dyDescent="0.2">
      <c r="A312" s="25"/>
      <c r="B312" s="36"/>
      <c r="C312" s="25"/>
      <c r="D312" s="25"/>
      <c r="E312" s="25"/>
      <c r="F312" s="25"/>
      <c r="G312" s="25"/>
      <c r="H312" s="25"/>
      <c r="I312" s="25"/>
      <c r="J312" s="44"/>
      <c r="K312" s="44"/>
      <c r="L312" s="44"/>
      <c r="M312" s="44"/>
      <c r="N312" s="44"/>
      <c r="O312" s="44"/>
      <c r="P312" s="239"/>
      <c r="S312" s="25"/>
      <c r="T312" s="25"/>
      <c r="U312" s="25"/>
      <c r="V312" s="25"/>
      <c r="W312" s="25"/>
      <c r="X312" s="25"/>
    </row>
    <row r="313" spans="1:24" ht="12.75" customHeight="1" x14ac:dyDescent="0.2">
      <c r="A313" s="25"/>
      <c r="B313" s="36"/>
      <c r="C313" s="25"/>
      <c r="D313" s="25"/>
      <c r="E313" s="25"/>
      <c r="F313" s="25"/>
      <c r="G313" s="25"/>
      <c r="H313" s="25"/>
      <c r="I313" s="25"/>
      <c r="J313" s="44"/>
      <c r="K313" s="44"/>
      <c r="L313" s="44"/>
      <c r="M313" s="44"/>
      <c r="N313" s="44"/>
      <c r="O313" s="44"/>
      <c r="P313" s="239"/>
      <c r="S313" s="25"/>
      <c r="T313" s="25"/>
      <c r="U313" s="25"/>
      <c r="V313" s="25"/>
      <c r="W313" s="25"/>
      <c r="X313" s="25"/>
    </row>
    <row r="314" spans="1:24" ht="12.75" customHeight="1" x14ac:dyDescent="0.2">
      <c r="A314" s="25"/>
      <c r="B314" s="36"/>
      <c r="C314" s="25"/>
      <c r="D314" s="25"/>
      <c r="E314" s="25"/>
      <c r="F314" s="25"/>
      <c r="G314" s="25"/>
      <c r="H314" s="25"/>
      <c r="I314" s="25"/>
      <c r="J314" s="44"/>
      <c r="K314" s="44"/>
      <c r="L314" s="44"/>
      <c r="M314" s="44"/>
      <c r="N314" s="44"/>
      <c r="O314" s="44"/>
      <c r="P314" s="239"/>
      <c r="S314" s="25"/>
      <c r="T314" s="25"/>
      <c r="U314" s="25"/>
      <c r="V314" s="25"/>
      <c r="W314" s="25"/>
      <c r="X314" s="25"/>
    </row>
    <row r="315" spans="1:24" ht="12.75" customHeight="1" x14ac:dyDescent="0.2">
      <c r="A315" s="25"/>
      <c r="B315" s="36"/>
      <c r="C315" s="25"/>
      <c r="D315" s="25"/>
      <c r="E315" s="25"/>
      <c r="F315" s="25"/>
      <c r="G315" s="25"/>
      <c r="H315" s="25"/>
      <c r="I315" s="25"/>
      <c r="J315" s="44"/>
      <c r="K315" s="44"/>
      <c r="L315" s="44"/>
      <c r="M315" s="44"/>
      <c r="N315" s="44"/>
      <c r="O315" s="44"/>
      <c r="P315" s="239"/>
      <c r="S315" s="25"/>
      <c r="T315" s="25"/>
      <c r="U315" s="25"/>
      <c r="V315" s="25"/>
      <c r="W315" s="25"/>
      <c r="X315" s="25"/>
    </row>
    <row r="316" spans="1:24" ht="12.75" customHeight="1" x14ac:dyDescent="0.2">
      <c r="A316" s="25"/>
      <c r="B316" s="36"/>
      <c r="C316" s="25"/>
      <c r="D316" s="25"/>
      <c r="E316" s="25"/>
      <c r="F316" s="25"/>
      <c r="G316" s="25"/>
      <c r="H316" s="25"/>
      <c r="I316" s="25"/>
      <c r="J316" s="44"/>
      <c r="K316" s="44"/>
      <c r="L316" s="44"/>
      <c r="M316" s="44"/>
      <c r="N316" s="44"/>
      <c r="O316" s="44"/>
      <c r="P316" s="239"/>
      <c r="S316" s="25"/>
      <c r="T316" s="25"/>
      <c r="U316" s="25"/>
      <c r="V316" s="25"/>
      <c r="W316" s="25"/>
      <c r="X316" s="25"/>
    </row>
    <row r="317" spans="1:24" ht="12.75" customHeight="1" x14ac:dyDescent="0.2">
      <c r="A317" s="25"/>
      <c r="B317" s="36"/>
      <c r="C317" s="25"/>
      <c r="D317" s="25"/>
      <c r="E317" s="25"/>
      <c r="F317" s="25"/>
      <c r="G317" s="25"/>
      <c r="H317" s="25"/>
      <c r="I317" s="25"/>
      <c r="J317" s="44"/>
      <c r="K317" s="44"/>
      <c r="L317" s="44"/>
      <c r="M317" s="44"/>
      <c r="N317" s="44"/>
      <c r="O317" s="44"/>
      <c r="P317" s="239"/>
      <c r="S317" s="25"/>
      <c r="T317" s="25"/>
      <c r="U317" s="25"/>
      <c r="V317" s="25"/>
      <c r="W317" s="25"/>
      <c r="X317" s="25"/>
    </row>
    <row r="318" spans="1:24" ht="12.75" customHeight="1" x14ac:dyDescent="0.2">
      <c r="A318" s="25"/>
      <c r="B318" s="36"/>
      <c r="C318" s="25"/>
      <c r="D318" s="25"/>
      <c r="E318" s="25"/>
      <c r="F318" s="25"/>
      <c r="G318" s="25"/>
      <c r="H318" s="25"/>
      <c r="I318" s="25"/>
      <c r="J318" s="44"/>
      <c r="K318" s="44"/>
      <c r="L318" s="44"/>
      <c r="M318" s="44"/>
      <c r="N318" s="44"/>
      <c r="O318" s="44"/>
      <c r="P318" s="239"/>
      <c r="S318" s="25"/>
      <c r="T318" s="25"/>
      <c r="U318" s="25"/>
      <c r="V318" s="25"/>
      <c r="W318" s="25"/>
      <c r="X318" s="25"/>
    </row>
    <row r="319" spans="1:24" ht="12.75" customHeight="1" x14ac:dyDescent="0.2">
      <c r="A319" s="25"/>
      <c r="B319" s="36"/>
      <c r="C319" s="25"/>
      <c r="D319" s="25"/>
      <c r="E319" s="25"/>
      <c r="F319" s="25"/>
      <c r="G319" s="25"/>
      <c r="H319" s="25"/>
      <c r="I319" s="25"/>
      <c r="J319" s="44"/>
      <c r="K319" s="44"/>
      <c r="L319" s="44"/>
      <c r="M319" s="44"/>
      <c r="N319" s="44"/>
      <c r="O319" s="44"/>
      <c r="P319" s="239"/>
      <c r="S319" s="25"/>
      <c r="T319" s="25"/>
      <c r="U319" s="25"/>
      <c r="V319" s="25"/>
      <c r="W319" s="25"/>
      <c r="X319" s="25"/>
    </row>
    <row r="320" spans="1:24" ht="12.75" customHeight="1" x14ac:dyDescent="0.2">
      <c r="A320" s="25"/>
      <c r="B320" s="36"/>
      <c r="C320" s="25"/>
      <c r="D320" s="25"/>
      <c r="E320" s="25"/>
      <c r="F320" s="25"/>
      <c r="G320" s="25"/>
      <c r="H320" s="25"/>
      <c r="I320" s="25"/>
      <c r="J320" s="44"/>
      <c r="K320" s="44"/>
      <c r="L320" s="44"/>
      <c r="M320" s="44"/>
      <c r="N320" s="44"/>
      <c r="O320" s="44"/>
      <c r="P320" s="239"/>
      <c r="S320" s="25"/>
      <c r="T320" s="25"/>
      <c r="U320" s="25"/>
      <c r="V320" s="25"/>
      <c r="W320" s="25"/>
      <c r="X320" s="25"/>
    </row>
    <row r="321" spans="1:24" ht="12.75" customHeight="1" x14ac:dyDescent="0.2">
      <c r="A321" s="25"/>
      <c r="B321" s="36"/>
      <c r="C321" s="25"/>
      <c r="D321" s="25"/>
      <c r="E321" s="25"/>
      <c r="F321" s="25"/>
      <c r="G321" s="25"/>
      <c r="H321" s="25"/>
      <c r="I321" s="25"/>
      <c r="J321" s="44"/>
      <c r="K321" s="44"/>
      <c r="L321" s="44"/>
      <c r="M321" s="44"/>
      <c r="N321" s="44"/>
      <c r="O321" s="44"/>
      <c r="P321" s="239"/>
      <c r="S321" s="25"/>
      <c r="T321" s="25"/>
      <c r="U321" s="25"/>
      <c r="V321" s="25"/>
      <c r="W321" s="25"/>
      <c r="X321" s="25"/>
    </row>
    <row r="322" spans="1:24" ht="12.75" customHeight="1" x14ac:dyDescent="0.2">
      <c r="A322" s="25"/>
      <c r="B322" s="36"/>
      <c r="C322" s="25"/>
      <c r="D322" s="25"/>
      <c r="E322" s="25"/>
      <c r="F322" s="25"/>
      <c r="G322" s="25"/>
      <c r="H322" s="25"/>
      <c r="I322" s="25"/>
      <c r="J322" s="44"/>
      <c r="K322" s="44"/>
      <c r="L322" s="44"/>
      <c r="M322" s="44"/>
      <c r="N322" s="44"/>
      <c r="O322" s="44"/>
      <c r="P322" s="239"/>
      <c r="S322" s="25"/>
      <c r="T322" s="25"/>
      <c r="U322" s="25"/>
      <c r="V322" s="25"/>
      <c r="W322" s="25"/>
      <c r="X322" s="25"/>
    </row>
    <row r="323" spans="1:24" ht="12.75" customHeight="1" x14ac:dyDescent="0.2">
      <c r="A323" s="25"/>
      <c r="B323" s="36"/>
      <c r="C323" s="25"/>
      <c r="D323" s="25"/>
      <c r="E323" s="25"/>
      <c r="F323" s="25"/>
      <c r="G323" s="25"/>
      <c r="H323" s="25"/>
      <c r="I323" s="25"/>
      <c r="J323" s="44"/>
      <c r="K323" s="44"/>
      <c r="L323" s="44"/>
      <c r="M323" s="44"/>
      <c r="N323" s="44"/>
      <c r="O323" s="44"/>
      <c r="P323" s="239"/>
      <c r="S323" s="25"/>
      <c r="T323" s="25"/>
      <c r="U323" s="25"/>
      <c r="V323" s="25"/>
      <c r="W323" s="25"/>
      <c r="X323" s="25"/>
    </row>
    <row r="324" spans="1:24" ht="12.75" customHeight="1" x14ac:dyDescent="0.2">
      <c r="A324" s="25"/>
      <c r="B324" s="36"/>
      <c r="C324" s="25"/>
      <c r="D324" s="25"/>
      <c r="E324" s="25"/>
      <c r="F324" s="25"/>
      <c r="G324" s="25"/>
      <c r="H324" s="25"/>
      <c r="I324" s="25"/>
      <c r="J324" s="44"/>
      <c r="K324" s="44"/>
      <c r="L324" s="44"/>
      <c r="M324" s="44"/>
      <c r="N324" s="44"/>
      <c r="O324" s="44"/>
      <c r="P324" s="239"/>
      <c r="S324" s="25"/>
      <c r="T324" s="25"/>
      <c r="U324" s="25"/>
      <c r="V324" s="25"/>
      <c r="W324" s="25"/>
      <c r="X324" s="25"/>
    </row>
    <row r="325" spans="1:24" ht="12.75" customHeight="1" x14ac:dyDescent="0.2">
      <c r="A325" s="25"/>
      <c r="B325" s="36"/>
      <c r="C325" s="25"/>
      <c r="D325" s="25"/>
      <c r="E325" s="25"/>
      <c r="F325" s="25"/>
      <c r="G325" s="25"/>
      <c r="H325" s="25"/>
      <c r="I325" s="25"/>
      <c r="J325" s="44"/>
      <c r="K325" s="44"/>
      <c r="L325" s="44"/>
      <c r="M325" s="44"/>
      <c r="N325" s="44"/>
      <c r="O325" s="44"/>
      <c r="P325" s="239"/>
      <c r="S325" s="25"/>
      <c r="T325" s="25"/>
      <c r="U325" s="25"/>
      <c r="V325" s="25"/>
      <c r="W325" s="25"/>
      <c r="X325" s="25"/>
    </row>
    <row r="326" spans="1:24" ht="12.75" customHeight="1" x14ac:dyDescent="0.2">
      <c r="A326" s="25"/>
      <c r="B326" s="36"/>
      <c r="C326" s="25"/>
      <c r="D326" s="25"/>
      <c r="E326" s="25"/>
      <c r="F326" s="25"/>
      <c r="G326" s="25"/>
      <c r="H326" s="25"/>
      <c r="I326" s="25"/>
      <c r="J326" s="44"/>
      <c r="K326" s="44"/>
      <c r="L326" s="44"/>
      <c r="M326" s="44"/>
      <c r="N326" s="44"/>
      <c r="O326" s="44"/>
      <c r="P326" s="239"/>
      <c r="S326" s="25"/>
      <c r="T326" s="25"/>
      <c r="U326" s="25"/>
      <c r="V326" s="25"/>
      <c r="W326" s="25"/>
      <c r="X326" s="25"/>
    </row>
    <row r="327" spans="1:24" ht="12.75" customHeight="1" x14ac:dyDescent="0.2">
      <c r="A327" s="25"/>
      <c r="B327" s="36"/>
      <c r="C327" s="25"/>
      <c r="D327" s="25"/>
      <c r="E327" s="25"/>
      <c r="F327" s="25"/>
      <c r="G327" s="25"/>
      <c r="H327" s="25"/>
      <c r="I327" s="25"/>
      <c r="J327" s="44"/>
      <c r="K327" s="44"/>
      <c r="L327" s="44"/>
      <c r="M327" s="44"/>
      <c r="N327" s="44"/>
      <c r="O327" s="44"/>
      <c r="P327" s="239"/>
      <c r="S327" s="25"/>
      <c r="T327" s="25"/>
      <c r="U327" s="25"/>
      <c r="V327" s="25"/>
      <c r="W327" s="25"/>
      <c r="X327" s="25"/>
    </row>
    <row r="328" spans="1:24" ht="12.75" customHeight="1" x14ac:dyDescent="0.2">
      <c r="A328" s="25"/>
      <c r="B328" s="36"/>
      <c r="C328" s="25"/>
      <c r="D328" s="25"/>
      <c r="E328" s="25"/>
      <c r="F328" s="25"/>
      <c r="G328" s="25"/>
      <c r="H328" s="25"/>
      <c r="I328" s="25"/>
      <c r="J328" s="44"/>
      <c r="K328" s="44"/>
      <c r="L328" s="44"/>
      <c r="M328" s="44"/>
      <c r="N328" s="44"/>
      <c r="O328" s="44"/>
      <c r="P328" s="239"/>
      <c r="S328" s="25"/>
      <c r="T328" s="25"/>
      <c r="U328" s="25"/>
      <c r="V328" s="25"/>
      <c r="W328" s="25"/>
      <c r="X328" s="25"/>
    </row>
    <row r="329" spans="1:24" ht="12.75" customHeight="1" x14ac:dyDescent="0.2">
      <c r="A329" s="25"/>
      <c r="B329" s="36"/>
      <c r="C329" s="25"/>
      <c r="D329" s="25"/>
      <c r="E329" s="25"/>
      <c r="F329" s="25"/>
      <c r="G329" s="25"/>
      <c r="H329" s="25"/>
      <c r="I329" s="25"/>
      <c r="J329" s="44"/>
      <c r="K329" s="44"/>
      <c r="L329" s="44"/>
      <c r="M329" s="44"/>
      <c r="N329" s="44"/>
      <c r="O329" s="44"/>
      <c r="P329" s="239"/>
      <c r="S329" s="25"/>
      <c r="T329" s="25"/>
      <c r="U329" s="25"/>
      <c r="V329" s="25"/>
      <c r="W329" s="25"/>
      <c r="X329" s="25"/>
    </row>
    <row r="330" spans="1:24" ht="12.75" customHeight="1" x14ac:dyDescent="0.2">
      <c r="A330" s="25"/>
      <c r="B330" s="36"/>
      <c r="C330" s="25"/>
      <c r="D330" s="25"/>
      <c r="E330" s="25"/>
      <c r="F330" s="25"/>
      <c r="G330" s="25"/>
      <c r="H330" s="25"/>
      <c r="I330" s="25"/>
      <c r="J330" s="44"/>
      <c r="K330" s="44"/>
      <c r="L330" s="44"/>
      <c r="M330" s="44"/>
      <c r="N330" s="44"/>
      <c r="O330" s="44"/>
      <c r="P330" s="239"/>
      <c r="S330" s="25"/>
      <c r="T330" s="25"/>
      <c r="U330" s="25"/>
      <c r="V330" s="25"/>
      <c r="W330" s="25"/>
      <c r="X330" s="25"/>
    </row>
    <row r="331" spans="1:24" ht="12.75" customHeight="1" x14ac:dyDescent="0.2">
      <c r="A331" s="25"/>
      <c r="B331" s="36"/>
      <c r="C331" s="25"/>
      <c r="D331" s="25"/>
      <c r="E331" s="25"/>
      <c r="F331" s="25"/>
      <c r="G331" s="25"/>
      <c r="H331" s="25"/>
      <c r="I331" s="25"/>
      <c r="J331" s="44"/>
      <c r="K331" s="44"/>
      <c r="L331" s="44"/>
      <c r="M331" s="44"/>
      <c r="N331" s="44"/>
      <c r="O331" s="44"/>
      <c r="P331" s="239"/>
      <c r="S331" s="25"/>
      <c r="T331" s="25"/>
      <c r="U331" s="25"/>
      <c r="V331" s="25"/>
      <c r="W331" s="25"/>
      <c r="X331" s="25"/>
    </row>
    <row r="332" spans="1:24" ht="12.75" customHeight="1" x14ac:dyDescent="0.2">
      <c r="A332" s="25"/>
      <c r="B332" s="36"/>
      <c r="C332" s="25"/>
      <c r="D332" s="25"/>
      <c r="E332" s="25"/>
      <c r="F332" s="25"/>
      <c r="G332" s="25"/>
      <c r="H332" s="25"/>
      <c r="I332" s="25"/>
      <c r="J332" s="44"/>
      <c r="K332" s="44"/>
      <c r="L332" s="44"/>
      <c r="M332" s="44"/>
      <c r="N332" s="44"/>
      <c r="O332" s="44"/>
      <c r="P332" s="239"/>
      <c r="S332" s="25"/>
      <c r="T332" s="25"/>
      <c r="U332" s="25"/>
      <c r="V332" s="25"/>
      <c r="W332" s="25"/>
      <c r="X332" s="25"/>
    </row>
    <row r="333" spans="1:24" ht="12.75" customHeight="1" x14ac:dyDescent="0.2">
      <c r="A333" s="25"/>
      <c r="B333" s="36"/>
      <c r="C333" s="25"/>
      <c r="D333" s="25"/>
      <c r="E333" s="25"/>
      <c r="F333" s="25"/>
      <c r="G333" s="25"/>
      <c r="H333" s="25"/>
      <c r="I333" s="25"/>
      <c r="J333" s="44"/>
      <c r="K333" s="44"/>
      <c r="L333" s="44"/>
      <c r="M333" s="44"/>
      <c r="N333" s="44"/>
      <c r="O333" s="44"/>
      <c r="P333" s="239"/>
      <c r="S333" s="25"/>
      <c r="T333" s="25"/>
      <c r="U333" s="25"/>
      <c r="V333" s="25"/>
      <c r="W333" s="25"/>
      <c r="X333" s="25"/>
    </row>
    <row r="334" spans="1:24" ht="12.75" customHeight="1" x14ac:dyDescent="0.2">
      <c r="A334" s="25"/>
      <c r="B334" s="36"/>
      <c r="C334" s="25"/>
      <c r="D334" s="25"/>
      <c r="E334" s="25"/>
      <c r="F334" s="25"/>
      <c r="G334" s="25"/>
      <c r="H334" s="25"/>
      <c r="I334" s="25"/>
      <c r="J334" s="44"/>
      <c r="K334" s="44"/>
      <c r="L334" s="44"/>
      <c r="M334" s="44"/>
      <c r="N334" s="44"/>
      <c r="O334" s="44"/>
      <c r="P334" s="239"/>
      <c r="S334" s="25"/>
      <c r="T334" s="25"/>
      <c r="U334" s="25"/>
      <c r="V334" s="25"/>
      <c r="W334" s="25"/>
      <c r="X334" s="25"/>
    </row>
    <row r="335" spans="1:24" ht="12.75" customHeight="1" x14ac:dyDescent="0.2">
      <c r="A335" s="25"/>
      <c r="B335" s="36"/>
      <c r="C335" s="25"/>
      <c r="D335" s="25"/>
      <c r="E335" s="25"/>
      <c r="F335" s="25"/>
      <c r="G335" s="25"/>
      <c r="H335" s="25"/>
      <c r="I335" s="25"/>
      <c r="J335" s="44"/>
      <c r="K335" s="44"/>
      <c r="L335" s="44"/>
      <c r="M335" s="44"/>
      <c r="N335" s="44"/>
      <c r="O335" s="44"/>
      <c r="P335" s="239"/>
      <c r="S335" s="25"/>
      <c r="T335" s="25"/>
      <c r="U335" s="25"/>
      <c r="V335" s="25"/>
      <c r="W335" s="25"/>
      <c r="X335" s="25"/>
    </row>
    <row r="336" spans="1:24" ht="12.75" customHeight="1" x14ac:dyDescent="0.2">
      <c r="A336" s="25"/>
      <c r="B336" s="36"/>
      <c r="C336" s="25"/>
      <c r="D336" s="25"/>
      <c r="E336" s="25"/>
      <c r="F336" s="25"/>
      <c r="G336" s="25"/>
      <c r="H336" s="25"/>
      <c r="I336" s="25"/>
      <c r="J336" s="44"/>
      <c r="K336" s="44"/>
      <c r="L336" s="44"/>
      <c r="M336" s="44"/>
      <c r="N336" s="44"/>
      <c r="O336" s="44"/>
      <c r="P336" s="239"/>
      <c r="S336" s="25"/>
      <c r="T336" s="25"/>
      <c r="U336" s="25"/>
      <c r="V336" s="25"/>
      <c r="W336" s="25"/>
      <c r="X336" s="25"/>
    </row>
    <row r="337" spans="1:24" ht="12.75" customHeight="1" x14ac:dyDescent="0.2">
      <c r="A337" s="25"/>
      <c r="B337" s="36"/>
      <c r="C337" s="25"/>
      <c r="D337" s="25"/>
      <c r="E337" s="25"/>
      <c r="F337" s="25"/>
      <c r="G337" s="25"/>
      <c r="H337" s="25"/>
      <c r="I337" s="25"/>
      <c r="J337" s="44"/>
      <c r="K337" s="44"/>
      <c r="L337" s="44"/>
      <c r="M337" s="44"/>
      <c r="N337" s="44"/>
      <c r="O337" s="44"/>
      <c r="P337" s="239"/>
      <c r="S337" s="25"/>
      <c r="T337" s="25"/>
      <c r="U337" s="25"/>
      <c r="V337" s="25"/>
      <c r="W337" s="25"/>
      <c r="X337" s="25"/>
    </row>
    <row r="338" spans="1:24" ht="12.75" customHeight="1" x14ac:dyDescent="0.2">
      <c r="A338" s="25"/>
      <c r="B338" s="36"/>
      <c r="C338" s="25"/>
      <c r="D338" s="25"/>
      <c r="E338" s="25"/>
      <c r="F338" s="25"/>
      <c r="G338" s="25"/>
      <c r="H338" s="25"/>
      <c r="I338" s="25"/>
      <c r="J338" s="44"/>
      <c r="K338" s="44"/>
      <c r="L338" s="44"/>
      <c r="M338" s="44"/>
      <c r="N338" s="44"/>
      <c r="O338" s="44"/>
      <c r="P338" s="239"/>
      <c r="S338" s="25"/>
      <c r="T338" s="25"/>
      <c r="U338" s="25"/>
      <c r="V338" s="25"/>
      <c r="W338" s="25"/>
      <c r="X338" s="25"/>
    </row>
    <row r="339" spans="1:24" ht="12.75" customHeight="1" x14ac:dyDescent="0.2">
      <c r="A339" s="25"/>
      <c r="B339" s="36"/>
      <c r="C339" s="25"/>
      <c r="D339" s="25"/>
      <c r="E339" s="25"/>
      <c r="F339" s="25"/>
      <c r="G339" s="25"/>
      <c r="H339" s="25"/>
      <c r="I339" s="25"/>
      <c r="J339" s="44"/>
      <c r="K339" s="44"/>
      <c r="L339" s="44"/>
      <c r="M339" s="44"/>
      <c r="N339" s="44"/>
      <c r="O339" s="44"/>
      <c r="P339" s="239"/>
      <c r="S339" s="25"/>
      <c r="T339" s="25"/>
      <c r="U339" s="25"/>
      <c r="V339" s="25"/>
      <c r="W339" s="25"/>
      <c r="X339" s="25"/>
    </row>
    <row r="340" spans="1:24" ht="12.75" customHeight="1" x14ac:dyDescent="0.2">
      <c r="A340" s="25"/>
      <c r="B340" s="36"/>
      <c r="C340" s="25"/>
      <c r="D340" s="25"/>
      <c r="E340" s="25"/>
      <c r="F340" s="25"/>
      <c r="G340" s="25"/>
      <c r="H340" s="25"/>
      <c r="I340" s="25"/>
      <c r="J340" s="44"/>
      <c r="K340" s="44"/>
      <c r="L340" s="44"/>
      <c r="M340" s="44"/>
      <c r="N340" s="44"/>
      <c r="O340" s="44"/>
      <c r="P340" s="239"/>
      <c r="S340" s="25"/>
      <c r="T340" s="25"/>
      <c r="U340" s="25"/>
      <c r="V340" s="25"/>
      <c r="W340" s="25"/>
      <c r="X340" s="25"/>
    </row>
    <row r="341" spans="1:24" ht="15.75" customHeight="1" x14ac:dyDescent="0.2"/>
    <row r="342" spans="1:24" ht="15.75" customHeight="1" x14ac:dyDescent="0.2"/>
    <row r="343" spans="1:24" ht="15.75" customHeight="1" x14ac:dyDescent="0.2"/>
    <row r="344" spans="1:24" ht="15.75" customHeight="1" x14ac:dyDescent="0.2"/>
    <row r="345" spans="1:24" ht="15.75" customHeight="1" x14ac:dyDescent="0.2"/>
    <row r="346" spans="1:24" ht="15.75" customHeight="1" x14ac:dyDescent="0.2"/>
    <row r="347" spans="1:24" ht="15.75" customHeight="1" x14ac:dyDescent="0.2"/>
    <row r="348" spans="1:24" ht="15.75" customHeight="1" x14ac:dyDescent="0.2"/>
    <row r="349" spans="1:24" ht="15.75" customHeight="1" x14ac:dyDescent="0.2"/>
    <row r="350" spans="1:24" ht="15.75" customHeight="1" x14ac:dyDescent="0.2"/>
    <row r="351" spans="1:24" ht="15.75" customHeight="1" x14ac:dyDescent="0.2"/>
    <row r="352" spans="1:24"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row r="1021" ht="15.75" customHeight="1" x14ac:dyDescent="0.2"/>
    <row r="1022" ht="15.75" customHeight="1" x14ac:dyDescent="0.2"/>
    <row r="1023" ht="15.75" customHeight="1" x14ac:dyDescent="0.2"/>
    <row r="1024" ht="15.75" customHeight="1" x14ac:dyDescent="0.2"/>
    <row r="1025" ht="15.75" customHeight="1" x14ac:dyDescent="0.2"/>
    <row r="1026" ht="15.75" customHeight="1" x14ac:dyDescent="0.2"/>
    <row r="1027" ht="15.75" customHeight="1" x14ac:dyDescent="0.2"/>
    <row r="1028" ht="15.75" customHeight="1" x14ac:dyDescent="0.2"/>
    <row r="1029" ht="15.75" customHeight="1" x14ac:dyDescent="0.2"/>
    <row r="1030" ht="15.75" customHeight="1" x14ac:dyDescent="0.2"/>
    <row r="1031" ht="15.75" customHeight="1" x14ac:dyDescent="0.2"/>
    <row r="1032" ht="15.75" customHeight="1" x14ac:dyDescent="0.2"/>
    <row r="1033" ht="15.75" customHeight="1" x14ac:dyDescent="0.2"/>
    <row r="1034" ht="15.75" customHeight="1" x14ac:dyDescent="0.2"/>
    <row r="1035" ht="15.75" customHeight="1" x14ac:dyDescent="0.2"/>
    <row r="1036" ht="15.75" customHeight="1" x14ac:dyDescent="0.2"/>
    <row r="1037" ht="15.75" customHeight="1" x14ac:dyDescent="0.2"/>
    <row r="1038" ht="15.75" customHeight="1" x14ac:dyDescent="0.2"/>
    <row r="1039" ht="15.75" customHeight="1" x14ac:dyDescent="0.2"/>
    <row r="1040" ht="15.75" customHeight="1" x14ac:dyDescent="0.2"/>
    <row r="1041" ht="15.75" customHeight="1" x14ac:dyDescent="0.2"/>
    <row r="1042" ht="15.75" customHeight="1" x14ac:dyDescent="0.2"/>
    <row r="1043" ht="15.75" customHeight="1" x14ac:dyDescent="0.2"/>
    <row r="1044" ht="15.75" customHeight="1" x14ac:dyDescent="0.2"/>
    <row r="1045" ht="15.75" customHeight="1" x14ac:dyDescent="0.2"/>
    <row r="1046" ht="15.75" customHeight="1" x14ac:dyDescent="0.2"/>
    <row r="1047" ht="15.75" customHeight="1" x14ac:dyDescent="0.2"/>
    <row r="1048" ht="15.75" customHeight="1" x14ac:dyDescent="0.2"/>
    <row r="1049" ht="15.75" customHeight="1" x14ac:dyDescent="0.2"/>
    <row r="1050" ht="15.75" customHeight="1" x14ac:dyDescent="0.2"/>
    <row r="1051" ht="15.75" customHeight="1" x14ac:dyDescent="0.2"/>
    <row r="1052" ht="15.75" customHeight="1" x14ac:dyDescent="0.2"/>
    <row r="1053" ht="15.75" customHeight="1" x14ac:dyDescent="0.2"/>
    <row r="1054" ht="15.75" customHeight="1" x14ac:dyDescent="0.2"/>
    <row r="1055" ht="15.75" customHeight="1" x14ac:dyDescent="0.2"/>
    <row r="1056" ht="15.75" customHeight="1" x14ac:dyDescent="0.2"/>
    <row r="1057" ht="15.75" customHeight="1" x14ac:dyDescent="0.2"/>
    <row r="1058" ht="15.75" customHeight="1" x14ac:dyDescent="0.2"/>
    <row r="1059" ht="15.75" customHeight="1" x14ac:dyDescent="0.2"/>
    <row r="1060" ht="15.75" customHeight="1" x14ac:dyDescent="0.2"/>
    <row r="1061" ht="15.75" customHeight="1" x14ac:dyDescent="0.2"/>
    <row r="1062" ht="15.75" customHeight="1" x14ac:dyDescent="0.2"/>
    <row r="1063" ht="15.75" customHeight="1" x14ac:dyDescent="0.2"/>
    <row r="1064" ht="15.75" customHeight="1" x14ac:dyDescent="0.2"/>
    <row r="1065" ht="15.75" customHeight="1" x14ac:dyDescent="0.2"/>
    <row r="1066" ht="15.75" customHeight="1" x14ac:dyDescent="0.2"/>
    <row r="1067" ht="15.75" customHeight="1" x14ac:dyDescent="0.2"/>
    <row r="1068" ht="15.75" customHeight="1" x14ac:dyDescent="0.2"/>
    <row r="1069" ht="15.75" customHeight="1" x14ac:dyDescent="0.2"/>
    <row r="1070" ht="15.75" customHeight="1" x14ac:dyDescent="0.2"/>
    <row r="1071" ht="15.75" customHeight="1" x14ac:dyDescent="0.2"/>
    <row r="1072" ht="15.75" customHeight="1" x14ac:dyDescent="0.2"/>
    <row r="1073" ht="15.75" customHeight="1" x14ac:dyDescent="0.2"/>
    <row r="1074" ht="15.75" customHeight="1" x14ac:dyDescent="0.2"/>
    <row r="1075" ht="15.75" customHeight="1" x14ac:dyDescent="0.2"/>
    <row r="1076" ht="15.75" customHeight="1" x14ac:dyDescent="0.2"/>
    <row r="1077" ht="15.75" customHeight="1" x14ac:dyDescent="0.2"/>
    <row r="1078" ht="15.75" customHeight="1" x14ac:dyDescent="0.2"/>
    <row r="1079" ht="15.75" customHeight="1" x14ac:dyDescent="0.2"/>
    <row r="1080" ht="15.75" customHeight="1" x14ac:dyDescent="0.2"/>
    <row r="1081" ht="15.75" customHeight="1" x14ac:dyDescent="0.2"/>
    <row r="1082" ht="15.75" customHeight="1" x14ac:dyDescent="0.2"/>
    <row r="1083" ht="15.75" customHeight="1" x14ac:dyDescent="0.2"/>
  </sheetData>
  <mergeCells count="598">
    <mergeCell ref="O33:O34"/>
    <mergeCell ref="O35:O36"/>
    <mergeCell ref="E146:H146"/>
    <mergeCell ref="O51:O52"/>
    <mergeCell ref="O53:O54"/>
    <mergeCell ref="O55:O56"/>
    <mergeCell ref="N48:O48"/>
    <mergeCell ref="O37:O38"/>
    <mergeCell ref="O39:O40"/>
    <mergeCell ref="O41:O42"/>
    <mergeCell ref="O43:O44"/>
    <mergeCell ref="O45:O46"/>
    <mergeCell ref="N47:O47"/>
    <mergeCell ref="O57:O58"/>
    <mergeCell ref="O59:O60"/>
    <mergeCell ref="O61:O62"/>
    <mergeCell ref="N63:O63"/>
    <mergeCell ref="B91:M91"/>
    <mergeCell ref="B83:B90"/>
    <mergeCell ref="E83:E84"/>
    <mergeCell ref="F83:F84"/>
    <mergeCell ref="G83:G84"/>
    <mergeCell ref="H83:H84"/>
    <mergeCell ref="B61:B62"/>
    <mergeCell ref="T83:T90"/>
    <mergeCell ref="A85:A86"/>
    <mergeCell ref="C85:C86"/>
    <mergeCell ref="D85:D86"/>
    <mergeCell ref="E85:E86"/>
    <mergeCell ref="F85:F86"/>
    <mergeCell ref="G85:G86"/>
    <mergeCell ref="H85:H86"/>
    <mergeCell ref="P85:R86"/>
    <mergeCell ref="C87:C88"/>
    <mergeCell ref="D87:D88"/>
    <mergeCell ref="E87:E88"/>
    <mergeCell ref="F87:F88"/>
    <mergeCell ref="G87:G88"/>
    <mergeCell ref="H87:H88"/>
    <mergeCell ref="C89:C90"/>
    <mergeCell ref="D89:D90"/>
    <mergeCell ref="E89:E90"/>
    <mergeCell ref="F89:F90"/>
    <mergeCell ref="G89:G90"/>
    <mergeCell ref="H89:H90"/>
    <mergeCell ref="A83:A84"/>
    <mergeCell ref="C83:C84"/>
    <mergeCell ref="D83:D84"/>
    <mergeCell ref="C80:K80"/>
    <mergeCell ref="L80:M80"/>
    <mergeCell ref="P80:Q80"/>
    <mergeCell ref="B81:B82"/>
    <mergeCell ref="C81:C82"/>
    <mergeCell ref="D81:D82"/>
    <mergeCell ref="E81:E82"/>
    <mergeCell ref="F81:F82"/>
    <mergeCell ref="G81:G82"/>
    <mergeCell ref="H81:H82"/>
    <mergeCell ref="I81:N81"/>
    <mergeCell ref="P81:R82"/>
    <mergeCell ref="B79:M79"/>
    <mergeCell ref="B35:B40"/>
    <mergeCell ref="B41:B46"/>
    <mergeCell ref="B51:B60"/>
    <mergeCell ref="B67:B72"/>
    <mergeCell ref="B73:B76"/>
    <mergeCell ref="E75:E76"/>
    <mergeCell ref="F75:F76"/>
    <mergeCell ref="G75:G76"/>
    <mergeCell ref="H75:H76"/>
    <mergeCell ref="D73:D74"/>
    <mergeCell ref="E73:E74"/>
    <mergeCell ref="F73:F74"/>
    <mergeCell ref="G73:G74"/>
    <mergeCell ref="H73:H74"/>
    <mergeCell ref="C75:C76"/>
    <mergeCell ref="D75:D76"/>
    <mergeCell ref="B63:M63"/>
    <mergeCell ref="H61:H62"/>
    <mergeCell ref="G61:G62"/>
    <mergeCell ref="F61:F62"/>
    <mergeCell ref="E61:E62"/>
    <mergeCell ref="D61:D62"/>
    <mergeCell ref="E43:E44"/>
    <mergeCell ref="A77:A78"/>
    <mergeCell ref="B77:B78"/>
    <mergeCell ref="C77:C78"/>
    <mergeCell ref="D77:D78"/>
    <mergeCell ref="E77:E78"/>
    <mergeCell ref="F77:F78"/>
    <mergeCell ref="G77:G78"/>
    <mergeCell ref="H77:H78"/>
    <mergeCell ref="T67:T78"/>
    <mergeCell ref="A69:A70"/>
    <mergeCell ref="C69:C70"/>
    <mergeCell ref="D69:D70"/>
    <mergeCell ref="E69:E70"/>
    <mergeCell ref="F69:F70"/>
    <mergeCell ref="G69:G70"/>
    <mergeCell ref="H69:H70"/>
    <mergeCell ref="P69:R70"/>
    <mergeCell ref="C71:C72"/>
    <mergeCell ref="D71:D72"/>
    <mergeCell ref="E71:E72"/>
    <mergeCell ref="F71:F72"/>
    <mergeCell ref="G71:G72"/>
    <mergeCell ref="H71:H72"/>
    <mergeCell ref="C73:C74"/>
    <mergeCell ref="A67:A68"/>
    <mergeCell ref="C67:C68"/>
    <mergeCell ref="D67:D68"/>
    <mergeCell ref="E67:E68"/>
    <mergeCell ref="F67:F68"/>
    <mergeCell ref="G67:G68"/>
    <mergeCell ref="H67:H68"/>
    <mergeCell ref="P67:R68"/>
    <mergeCell ref="C64:K64"/>
    <mergeCell ref="L64:M64"/>
    <mergeCell ref="P64:Q64"/>
    <mergeCell ref="B65:B66"/>
    <mergeCell ref="C65:C66"/>
    <mergeCell ref="D65:D66"/>
    <mergeCell ref="E65:E66"/>
    <mergeCell ref="F65:F66"/>
    <mergeCell ref="G65:G66"/>
    <mergeCell ref="H65:H66"/>
    <mergeCell ref="P65:R66"/>
    <mergeCell ref="O67:O68"/>
    <mergeCell ref="N64:O64"/>
    <mergeCell ref="I65:O65"/>
    <mergeCell ref="T51:T62"/>
    <mergeCell ref="A53:A54"/>
    <mergeCell ref="C53:C54"/>
    <mergeCell ref="D53:D54"/>
    <mergeCell ref="E53:E54"/>
    <mergeCell ref="F53:F54"/>
    <mergeCell ref="G53:G54"/>
    <mergeCell ref="P53:R54"/>
    <mergeCell ref="C55:C56"/>
    <mergeCell ref="D55:D56"/>
    <mergeCell ref="E55:E56"/>
    <mergeCell ref="F55:F56"/>
    <mergeCell ref="G55:G56"/>
    <mergeCell ref="H55:H56"/>
    <mergeCell ref="C57:C58"/>
    <mergeCell ref="D59:D60"/>
    <mergeCell ref="A51:A52"/>
    <mergeCell ref="C51:C52"/>
    <mergeCell ref="E51:E52"/>
    <mergeCell ref="F51:F52"/>
    <mergeCell ref="G51:G52"/>
    <mergeCell ref="H51:H52"/>
    <mergeCell ref="C61:C62"/>
    <mergeCell ref="A61:A62"/>
    <mergeCell ref="P48:Q48"/>
    <mergeCell ref="B49:B50"/>
    <mergeCell ref="C49:C50"/>
    <mergeCell ref="D49:D50"/>
    <mergeCell ref="E49:E50"/>
    <mergeCell ref="F49:F50"/>
    <mergeCell ref="G49:G50"/>
    <mergeCell ref="H49:H50"/>
    <mergeCell ref="I49:N49"/>
    <mergeCell ref="P49:R50"/>
    <mergeCell ref="P61:R62"/>
    <mergeCell ref="E59:E60"/>
    <mergeCell ref="F59:F60"/>
    <mergeCell ref="G59:G60"/>
    <mergeCell ref="H59:H60"/>
    <mergeCell ref="P55:R56"/>
    <mergeCell ref="P57:R58"/>
    <mergeCell ref="P59:R60"/>
    <mergeCell ref="B125:M125"/>
    <mergeCell ref="F115:F116"/>
    <mergeCell ref="B93:B94"/>
    <mergeCell ref="C93:C94"/>
    <mergeCell ref="D93:D94"/>
    <mergeCell ref="E93:E94"/>
    <mergeCell ref="F93:F94"/>
    <mergeCell ref="G93:G94"/>
    <mergeCell ref="H93:H94"/>
    <mergeCell ref="I93:N93"/>
    <mergeCell ref="C59:C60"/>
    <mergeCell ref="D95:D96"/>
    <mergeCell ref="E95:E96"/>
    <mergeCell ref="F95:F96"/>
    <mergeCell ref="G95:G96"/>
    <mergeCell ref="H95:H96"/>
    <mergeCell ref="T117:T122"/>
    <mergeCell ref="A119:A120"/>
    <mergeCell ref="C119:C120"/>
    <mergeCell ref="D119:D120"/>
    <mergeCell ref="E119:E120"/>
    <mergeCell ref="F119:F120"/>
    <mergeCell ref="H119:H120"/>
    <mergeCell ref="P119:R120"/>
    <mergeCell ref="A121:A122"/>
    <mergeCell ref="C121:C122"/>
    <mergeCell ref="D121:D122"/>
    <mergeCell ref="E121:E122"/>
    <mergeCell ref="F121:F122"/>
    <mergeCell ref="G117:G124"/>
    <mergeCell ref="H121:H122"/>
    <mergeCell ref="P121:R122"/>
    <mergeCell ref="A123:A124"/>
    <mergeCell ref="C123:C124"/>
    <mergeCell ref="D123:D124"/>
    <mergeCell ref="E123:E124"/>
    <mergeCell ref="F123:F124"/>
    <mergeCell ref="H123:H124"/>
    <mergeCell ref="P123:R124"/>
    <mergeCell ref="B119:B124"/>
    <mergeCell ref="G115:G116"/>
    <mergeCell ref="H115:H116"/>
    <mergeCell ref="I115:N115"/>
    <mergeCell ref="P115:R116"/>
    <mergeCell ref="A117:A118"/>
    <mergeCell ref="B117:B118"/>
    <mergeCell ref="C117:C118"/>
    <mergeCell ref="D117:D118"/>
    <mergeCell ref="E117:E118"/>
    <mergeCell ref="F117:F118"/>
    <mergeCell ref="H117:H118"/>
    <mergeCell ref="P117:R118"/>
    <mergeCell ref="B115:B116"/>
    <mergeCell ref="C115:C116"/>
    <mergeCell ref="D115:D116"/>
    <mergeCell ref="E115:E116"/>
    <mergeCell ref="P45:R46"/>
    <mergeCell ref="B47:M47"/>
    <mergeCell ref="C114:K114"/>
    <mergeCell ref="L114:M114"/>
    <mergeCell ref="P114:Q114"/>
    <mergeCell ref="T33:T46"/>
    <mergeCell ref="A35:A36"/>
    <mergeCell ref="C35:C36"/>
    <mergeCell ref="D35:D36"/>
    <mergeCell ref="E35:E36"/>
    <mergeCell ref="F35:F36"/>
    <mergeCell ref="G35:G36"/>
    <mergeCell ref="H35:H36"/>
    <mergeCell ref="P35:R36"/>
    <mergeCell ref="A45:A46"/>
    <mergeCell ref="C45:C46"/>
    <mergeCell ref="D45:D46"/>
    <mergeCell ref="E45:E46"/>
    <mergeCell ref="F45:F46"/>
    <mergeCell ref="A33:A34"/>
    <mergeCell ref="P33:R34"/>
    <mergeCell ref="A43:A44"/>
    <mergeCell ref="P51:R52"/>
    <mergeCell ref="C48:K48"/>
    <mergeCell ref="A15:A16"/>
    <mergeCell ref="A17:A18"/>
    <mergeCell ref="A23:A24"/>
    <mergeCell ref="E23:E24"/>
    <mergeCell ref="F23:F24"/>
    <mergeCell ref="G23:G24"/>
    <mergeCell ref="H23:H24"/>
    <mergeCell ref="P23:R24"/>
    <mergeCell ref="C23:C24"/>
    <mergeCell ref="D23:D24"/>
    <mergeCell ref="P17:R18"/>
    <mergeCell ref="O19:O20"/>
    <mergeCell ref="P19:R20"/>
    <mergeCell ref="P21:R22"/>
    <mergeCell ref="O21:O22"/>
    <mergeCell ref="P31:R32"/>
    <mergeCell ref="B31:B32"/>
    <mergeCell ref="C31:C32"/>
    <mergeCell ref="D31:D32"/>
    <mergeCell ref="E31:E32"/>
    <mergeCell ref="F31:F32"/>
    <mergeCell ref="H31:H32"/>
    <mergeCell ref="I31:N31"/>
    <mergeCell ref="O25:O26"/>
    <mergeCell ref="O27:O28"/>
    <mergeCell ref="B29:N29"/>
    <mergeCell ref="G31:G32"/>
    <mergeCell ref="P25:R26"/>
    <mergeCell ref="P27:R28"/>
    <mergeCell ref="N30:O30"/>
    <mergeCell ref="B13:B14"/>
    <mergeCell ref="H13:H14"/>
    <mergeCell ref="B33:B34"/>
    <mergeCell ref="C33:C34"/>
    <mergeCell ref="D33:D34"/>
    <mergeCell ref="E33:E34"/>
    <mergeCell ref="F33:F34"/>
    <mergeCell ref="G33:G34"/>
    <mergeCell ref="H33:H34"/>
    <mergeCell ref="D21:D22"/>
    <mergeCell ref="E21:E22"/>
    <mergeCell ref="E17:E18"/>
    <mergeCell ref="F17:F18"/>
    <mergeCell ref="G17:G18"/>
    <mergeCell ref="H17:H18"/>
    <mergeCell ref="G21:G22"/>
    <mergeCell ref="F25:F26"/>
    <mergeCell ref="E27:E28"/>
    <mergeCell ref="F27:F28"/>
    <mergeCell ref="C27:C28"/>
    <mergeCell ref="B23:B28"/>
    <mergeCell ref="C25:C26"/>
    <mergeCell ref="B8:C8"/>
    <mergeCell ref="I13:N13"/>
    <mergeCell ref="J10:L10"/>
    <mergeCell ref="M10:P10"/>
    <mergeCell ref="F13:F14"/>
    <mergeCell ref="G13:G14"/>
    <mergeCell ref="P13:R14"/>
    <mergeCell ref="C30:K30"/>
    <mergeCell ref="L30:M30"/>
    <mergeCell ref="P30:Q30"/>
    <mergeCell ref="G25:G26"/>
    <mergeCell ref="G27:G28"/>
    <mergeCell ref="H21:H22"/>
    <mergeCell ref="H25:H26"/>
    <mergeCell ref="H27:H28"/>
    <mergeCell ref="C17:C18"/>
    <mergeCell ref="D17:D18"/>
    <mergeCell ref="O17:O18"/>
    <mergeCell ref="O23:O24"/>
    <mergeCell ref="C19:C20"/>
    <mergeCell ref="C21:C22"/>
    <mergeCell ref="D19:D20"/>
    <mergeCell ref="E19:E20"/>
    <mergeCell ref="F19:F20"/>
    <mergeCell ref="D4:P4"/>
    <mergeCell ref="D2:P3"/>
    <mergeCell ref="J8:L8"/>
    <mergeCell ref="D8:I8"/>
    <mergeCell ref="P15:R16"/>
    <mergeCell ref="C9:F9"/>
    <mergeCell ref="G9:H9"/>
    <mergeCell ref="I9:L9"/>
    <mergeCell ref="M9:N9"/>
    <mergeCell ref="P9:R9"/>
    <mergeCell ref="H10:I10"/>
    <mergeCell ref="P12:Q12"/>
    <mergeCell ref="C12:K12"/>
    <mergeCell ref="C13:C14"/>
    <mergeCell ref="D13:D14"/>
    <mergeCell ref="E13:E14"/>
    <mergeCell ref="B6:H6"/>
    <mergeCell ref="M8:R8"/>
    <mergeCell ref="O15:O16"/>
    <mergeCell ref="N12:O12"/>
    <mergeCell ref="Q10:R10"/>
    <mergeCell ref="D10:G10"/>
    <mergeCell ref="L12:M12"/>
    <mergeCell ref="B15:B22"/>
    <mergeCell ref="T15:T24"/>
    <mergeCell ref="G15:G16"/>
    <mergeCell ref="H15:H16"/>
    <mergeCell ref="F15:F16"/>
    <mergeCell ref="E15:E16"/>
    <mergeCell ref="D15:D16"/>
    <mergeCell ref="C15:C16"/>
    <mergeCell ref="E174:H174"/>
    <mergeCell ref="E175:H175"/>
    <mergeCell ref="E137:H137"/>
    <mergeCell ref="D142:F142"/>
    <mergeCell ref="J142:N142"/>
    <mergeCell ref="D141:F141"/>
    <mergeCell ref="C126:K126"/>
    <mergeCell ref="L126:M126"/>
    <mergeCell ref="P126:Q126"/>
    <mergeCell ref="J139:L140"/>
    <mergeCell ref="C139:D140"/>
    <mergeCell ref="F21:F22"/>
    <mergeCell ref="G19:G20"/>
    <mergeCell ref="H19:H20"/>
    <mergeCell ref="D25:D26"/>
    <mergeCell ref="D27:D28"/>
    <mergeCell ref="E25:E26"/>
    <mergeCell ref="E176:H176"/>
    <mergeCell ref="E145:H145"/>
    <mergeCell ref="E147:H147"/>
    <mergeCell ref="E148:H148"/>
    <mergeCell ref="E149:H149"/>
    <mergeCell ref="E150:H150"/>
    <mergeCell ref="E151:H151"/>
    <mergeCell ref="E152:H152"/>
    <mergeCell ref="E153:H153"/>
    <mergeCell ref="E154:H154"/>
    <mergeCell ref="E155:H155"/>
    <mergeCell ref="E156:H156"/>
    <mergeCell ref="E157:H157"/>
    <mergeCell ref="E158:H158"/>
    <mergeCell ref="E159:H159"/>
    <mergeCell ref="E169:H169"/>
    <mergeCell ref="E170:H170"/>
    <mergeCell ref="E171:H171"/>
    <mergeCell ref="E172:H172"/>
    <mergeCell ref="E173:H173"/>
    <mergeCell ref="B127:B128"/>
    <mergeCell ref="C127:C128"/>
    <mergeCell ref="D127:D128"/>
    <mergeCell ref="E127:E128"/>
    <mergeCell ref="F127:F128"/>
    <mergeCell ref="G127:G128"/>
    <mergeCell ref="H127:H128"/>
    <mergeCell ref="I127:N127"/>
    <mergeCell ref="P127:R128"/>
    <mergeCell ref="B129:B132"/>
    <mergeCell ref="N139:P140"/>
    <mergeCell ref="E139:F140"/>
    <mergeCell ref="B144:H144"/>
    <mergeCell ref="T129:T132"/>
    <mergeCell ref="A131:A132"/>
    <mergeCell ref="C131:C132"/>
    <mergeCell ref="D131:D132"/>
    <mergeCell ref="E131:E132"/>
    <mergeCell ref="F131:F132"/>
    <mergeCell ref="G131:G132"/>
    <mergeCell ref="H131:H132"/>
    <mergeCell ref="P131:R132"/>
    <mergeCell ref="A129:A130"/>
    <mergeCell ref="C129:C130"/>
    <mergeCell ref="D129:D130"/>
    <mergeCell ref="E129:E130"/>
    <mergeCell ref="F129:F130"/>
    <mergeCell ref="G129:G130"/>
    <mergeCell ref="H129:H130"/>
    <mergeCell ref="P129:R130"/>
    <mergeCell ref="E136:H136"/>
    <mergeCell ref="O131:O132"/>
    <mergeCell ref="N133:O133"/>
    <mergeCell ref="E186:H186"/>
    <mergeCell ref="E187:H187"/>
    <mergeCell ref="E188:H188"/>
    <mergeCell ref="E189:H189"/>
    <mergeCell ref="B11:R11"/>
    <mergeCell ref="E177:H177"/>
    <mergeCell ref="E178:H178"/>
    <mergeCell ref="E179:H179"/>
    <mergeCell ref="E180:H180"/>
    <mergeCell ref="E181:H181"/>
    <mergeCell ref="E182:H182"/>
    <mergeCell ref="E183:H183"/>
    <mergeCell ref="E184:H184"/>
    <mergeCell ref="E185:H185"/>
    <mergeCell ref="E160:H160"/>
    <mergeCell ref="E161:H161"/>
    <mergeCell ref="E162:H162"/>
    <mergeCell ref="E163:H163"/>
    <mergeCell ref="E164:H164"/>
    <mergeCell ref="E165:H165"/>
    <mergeCell ref="E166:H166"/>
    <mergeCell ref="E167:H167"/>
    <mergeCell ref="E168:H168"/>
    <mergeCell ref="B133:M133"/>
    <mergeCell ref="P43:R44"/>
    <mergeCell ref="C37:C38"/>
    <mergeCell ref="C39:C40"/>
    <mergeCell ref="C41:C42"/>
    <mergeCell ref="D37:D38"/>
    <mergeCell ref="D39:D40"/>
    <mergeCell ref="D41:D42"/>
    <mergeCell ref="E37:E38"/>
    <mergeCell ref="H37:H38"/>
    <mergeCell ref="H39:H40"/>
    <mergeCell ref="H41:H42"/>
    <mergeCell ref="F37:F38"/>
    <mergeCell ref="E39:E40"/>
    <mergeCell ref="F39:F40"/>
    <mergeCell ref="E41:E42"/>
    <mergeCell ref="F41:F42"/>
    <mergeCell ref="G37:G38"/>
    <mergeCell ref="G39:G40"/>
    <mergeCell ref="P37:R38"/>
    <mergeCell ref="P39:R40"/>
    <mergeCell ref="P41:R42"/>
    <mergeCell ref="G41:G42"/>
    <mergeCell ref="C43:C44"/>
    <mergeCell ref="D43:D44"/>
    <mergeCell ref="F43:F44"/>
    <mergeCell ref="G43:G44"/>
    <mergeCell ref="H43:H44"/>
    <mergeCell ref="G45:G46"/>
    <mergeCell ref="H45:H46"/>
    <mergeCell ref="L48:M48"/>
    <mergeCell ref="D57:D58"/>
    <mergeCell ref="E57:E58"/>
    <mergeCell ref="F57:F58"/>
    <mergeCell ref="G57:G58"/>
    <mergeCell ref="H57:H58"/>
    <mergeCell ref="D51:D52"/>
    <mergeCell ref="C92:K92"/>
    <mergeCell ref="L92:M92"/>
    <mergeCell ref="P92:Q92"/>
    <mergeCell ref="T95:T112"/>
    <mergeCell ref="A97:A98"/>
    <mergeCell ref="C97:C98"/>
    <mergeCell ref="D97:D98"/>
    <mergeCell ref="E97:E98"/>
    <mergeCell ref="F97:F98"/>
    <mergeCell ref="G97:G98"/>
    <mergeCell ref="H97:H98"/>
    <mergeCell ref="P97:R98"/>
    <mergeCell ref="C99:C100"/>
    <mergeCell ref="D99:D100"/>
    <mergeCell ref="E99:E100"/>
    <mergeCell ref="F99:F100"/>
    <mergeCell ref="G99:G100"/>
    <mergeCell ref="H99:H100"/>
    <mergeCell ref="C101:C102"/>
    <mergeCell ref="D101:D102"/>
    <mergeCell ref="E101:E102"/>
    <mergeCell ref="F101:F102"/>
    <mergeCell ref="G101:G102"/>
    <mergeCell ref="H101:H102"/>
    <mergeCell ref="C103:C104"/>
    <mergeCell ref="A95:A96"/>
    <mergeCell ref="C95:C96"/>
    <mergeCell ref="H111:H112"/>
    <mergeCell ref="P111:R112"/>
    <mergeCell ref="D103:D104"/>
    <mergeCell ref="E103:E104"/>
    <mergeCell ref="F103:F104"/>
    <mergeCell ref="G103:G104"/>
    <mergeCell ref="H103:H104"/>
    <mergeCell ref="A105:A106"/>
    <mergeCell ref="C105:C106"/>
    <mergeCell ref="D105:D106"/>
    <mergeCell ref="E105:E106"/>
    <mergeCell ref="F105:F106"/>
    <mergeCell ref="G105:G106"/>
    <mergeCell ref="H105:H106"/>
    <mergeCell ref="O107:O108"/>
    <mergeCell ref="O109:O110"/>
    <mergeCell ref="O111:O112"/>
    <mergeCell ref="P95:R96"/>
    <mergeCell ref="B113:M113"/>
    <mergeCell ref="A109:A110"/>
    <mergeCell ref="C109:C110"/>
    <mergeCell ref="D109:D110"/>
    <mergeCell ref="E109:E110"/>
    <mergeCell ref="F109:F110"/>
    <mergeCell ref="G109:G110"/>
    <mergeCell ref="H109:H110"/>
    <mergeCell ref="P109:R110"/>
    <mergeCell ref="B95:B110"/>
    <mergeCell ref="B111:B112"/>
    <mergeCell ref="P105:R106"/>
    <mergeCell ref="C107:C108"/>
    <mergeCell ref="D107:D108"/>
    <mergeCell ref="E107:E108"/>
    <mergeCell ref="F107:F108"/>
    <mergeCell ref="G107:G108"/>
    <mergeCell ref="H107:H108"/>
    <mergeCell ref="A111:A112"/>
    <mergeCell ref="C111:C112"/>
    <mergeCell ref="D111:D112"/>
    <mergeCell ref="E111:E112"/>
    <mergeCell ref="F111:F112"/>
    <mergeCell ref="G111:G112"/>
    <mergeCell ref="O69:O70"/>
    <mergeCell ref="O71:O72"/>
    <mergeCell ref="O73:O74"/>
    <mergeCell ref="O75:O76"/>
    <mergeCell ref="O77:O78"/>
    <mergeCell ref="N80:O80"/>
    <mergeCell ref="O83:O84"/>
    <mergeCell ref="O85:O86"/>
    <mergeCell ref="O87:O88"/>
    <mergeCell ref="N79:O79"/>
    <mergeCell ref="N125:O125"/>
    <mergeCell ref="N126:O126"/>
    <mergeCell ref="O129:O130"/>
    <mergeCell ref="O89:O90"/>
    <mergeCell ref="N91:O91"/>
    <mergeCell ref="N92:O92"/>
    <mergeCell ref="O95:O96"/>
    <mergeCell ref="O97:O98"/>
    <mergeCell ref="O99:O100"/>
    <mergeCell ref="O101:O102"/>
    <mergeCell ref="O103:O104"/>
    <mergeCell ref="O105:O106"/>
    <mergeCell ref="O123:O124"/>
    <mergeCell ref="P71:R72"/>
    <mergeCell ref="P73:R74"/>
    <mergeCell ref="P75:R76"/>
    <mergeCell ref="N113:O113"/>
    <mergeCell ref="N114:O114"/>
    <mergeCell ref="O117:O118"/>
    <mergeCell ref="O119:O120"/>
    <mergeCell ref="O121:O122"/>
    <mergeCell ref="P93:R94"/>
    <mergeCell ref="P77:R78"/>
    <mergeCell ref="P83:R84"/>
    <mergeCell ref="P89:R90"/>
    <mergeCell ref="P87:R88"/>
    <mergeCell ref="P99:R100"/>
    <mergeCell ref="P101:R102"/>
    <mergeCell ref="P103:R104"/>
    <mergeCell ref="P107:R108"/>
  </mergeCells>
  <dataValidations count="27">
    <dataValidation allowBlank="1" showInputMessage="1" showErrorMessage="1" promptTitle="RESPONSABLE DEL PLAN DE ACCIÓN" prompt="Escriba el nombre del  Subdirector o Jefe de Oficina responsable del Plan de acción." sqref="B8:C8"/>
    <dataValidation allowBlank="1" showInputMessage="1" showErrorMessage="1" promptTitle="PROCESO(S) RELACIONADO(S)" prompt="Escriba el proceso o procesos asociados al Plan de acción." sqref="B9"/>
    <dataValidation allowBlank="1" showInputMessage="1" showErrorMessage="1" promptTitle="FECHA DE FORMULACIÓN PA" prompt="Escriba la fecha  en que el Plan de acción se formuló. " sqref="B11"/>
    <dataValidation allowBlank="1" showInputMessage="1" showErrorMessage="1" promptTitle="DEPENDENCIA RESPONSABLE" prompt="Escriba el nombre de la  subdirección u oficina  responsable del Plan de acción" sqref="J8:L8"/>
    <dataValidation allowBlank="1" showInputMessage="1" showErrorMessage="1" promptTitle="PLAN DE DESARROLLO" prompt="Escriba el nombre del Plan de desarrollo asociado al Plan de acción con su respectiva vigencia.Ej: &quot;Bogota Mejor para Todos&quot; 2016-2020" sqref="G9:H9"/>
    <dataValidation allowBlank="1" showInputMessage="1" showErrorMessage="1" promptTitle="PERIODO DE EJECUCIÓN" prompt="Escriba el periodo en el cual se ajecutará el Plan de acción. Ej 1 de Enero al 31 de Diciembre de 2019 _x000a__x000a_" sqref="H10:I10"/>
    <dataValidation allowBlank="1" showInputMessage="1" showErrorMessage="1" promptTitle="PROYECTO DE INVERSIÓN" prompt="Escriba el nombre del proyecto de inversión asociado al Plan de acción. Ej: 1166 - Consolidación de la gestión pública eficiente del IDIGER, como entidad coordinadora del SDGR-CC.  _x000a_  _x000a_  _x000a_" sqref="M9:O9"/>
    <dataValidation allowBlank="1" showInputMessage="1" showErrorMessage="1" promptTitle="PERIODO DE SEGUIMIENTO" prompt="Escriba el periodo correspondiente al seguimiento. Ej. 1 enero a 31 de marzo de 2019." sqref="M10:P10"/>
    <dataValidation allowBlank="1" showInputMessage="1" showErrorMessage="1" promptTitle="COMPONENTE" prompt="Son los temas principales que componen el Plan de acción y se indentifican en la formulación. Escriba el nombre correspondiente e  inserte los requeridos por cada dependencia. Todos los planes deben tener componente de proceso y financiero. _x000a_" sqref="B12 B30 B48 B64 B80 B92"/>
    <dataValidation allowBlank="1" showInputMessage="1" showErrorMessage="1" promptTitle="PONDERACION" prompt="Coloque el peso del componente en porcentaje." sqref="L12:M12 L30:M30 L48:M48 L64:M64 L80:M80 L92:M92"/>
    <dataValidation allowBlank="1" showInputMessage="1" showErrorMessage="1" promptTitle="Cumplimiento componente" prompt="Este valor se genera  una vez se haya diligenciado el avance de cumplimiento del indicador de todos los productos del componente._x000a_" sqref="P12:Q12 P30:Q30 P48:Q48 P64:Q64 P80:Q80 P92:Q92"/>
    <dataValidation allowBlank="1" showInputMessage="1" showErrorMessage="1" promptTitle="META" prompt="Son los propositos de cada uno de los componentes, asociadas a la solución de la causa de un problema y se redacta en terminos de acción, magnitud, unidad de medida y complemento. Ej:Ejecutar 7 obras de mitigación" sqref="B13:B14 B31:B32 B49:B50 B65:B66 B81:B82 B93:B94"/>
    <dataValidation allowBlank="1" showInputMessage="1" showErrorMessage="1" promptTitle="N°" prompt="Escriba el consecutivo de cada producto acorde con la númeración del componente Ej: Para el componente 1, producto 1, N° 1.1." sqref="C13:C14 C31:C32 C49:C50 C65:C66 C81:C82 C93:C94"/>
    <dataValidation allowBlank="1" showInputMessage="1" showErrorMessage="1" promptTitle="PRODUCTO" prompt="Liste los productos que espera entregar para el cumplimiento de la meta. " sqref="D13:D14 D31:D32 D49:D50 D65:D66 D81:D82 D93:D94"/>
    <dataValidation allowBlank="1" showInputMessage="1" showErrorMessage="1" promptTitle="FECHA INICIO" prompt="Determine y escriba la fecha en que se dará inicio al desarrollo del producto propuesto." sqref="E13:E14 E31:E32 E49:E50 E65:E66 E81:E82 E93:E94"/>
    <dataValidation allowBlank="1" showInputMessage="1" showErrorMessage="1" promptTitle="FECHA FINAL" prompt="Determine y escriba la fecha en que finalizará el producto propuesto._x000a_" sqref="F13:F14 F31:F32 F49:F50 F65:F66 F81:F82 F93:F94"/>
    <dataValidation allowBlank="1" showInputMessage="1" showErrorMessage="1" promptTitle="RESPONSABLE" prompt="Escriba el responsable de realizar y cumplir con el producto propuesto." sqref="G13:G14 G31:G32 G49:G50 G65:G66 G81:G82 G93:G94"/>
    <dataValidation allowBlank="1" showInputMessage="1" showErrorMessage="1" promptTitle="INDICADOR" prompt="Formule el indicador asociado al cumplimiento del producto." sqref="H13:H14 H31:H32 H49:H50 H65:H66 H81:H82 H93:H94"/>
    <dataValidation allowBlank="1" showInputMessage="1" showErrorMessage="1" promptTitle="AVANCE CUMPLIMIENTO INDICADOR" prompt="En la fila &quot;P&quot; determine el valor programado para cumplimiento del producto acorde con el indicador y en la fila &quot;E&quot; el avance del producto en terminos del indicador. Tanto el valor programado como el ejecutado es el acumulado en el año." sqref="I13:O13 I31:O31 I49:O49 I93:O93 I81:O81 I65"/>
    <dataValidation allowBlank="1" showInputMessage="1" showErrorMessage="1" promptTitle="Total programado" prompt="El total programado corresponde a la suma de la ponderación por componente y su resultado debe ser 100%. " sqref="C139:D140"/>
    <dataValidation allowBlank="1" showInputMessage="1" showErrorMessage="1" promptTitle="Total % Plan de Acción" prompt="Es la suma del cumplimiento de los componentes." sqref="J139:L140"/>
    <dataValidation allowBlank="1" showInputMessage="1" showErrorMessage="1" promptTitle="Fecha de Solicitud " prompt="Registre la  fecha de solicitud del cambio o actualización." sqref="B145"/>
    <dataValidation allowBlank="1" showInputMessage="1" showErrorMessage="1" promptTitle="N°" prompt="Escriba el consecutivo del producto a cambiar o actualizar acorde con la númeración del componente y el producto Ej: producto 1, N° 1.1." sqref="C145"/>
    <dataValidation allowBlank="1" showInputMessage="1" showErrorMessage="1" promptTitle="PRODUCTO" prompt="Escriba el nombre del producto a cambiar o actualizar. " sqref="D145"/>
    <dataValidation allowBlank="1" showInputMessage="1" showErrorMessage="1" promptTitle="JUSTIFICACION DEL CAMBIO" prompt="Explique el motivo del cambio o actualización" sqref="E145:H145"/>
    <dataValidation allowBlank="1" showInputMessage="1" showErrorMessage="1" promptTitle="FECHA DE FORMULACIÓN PA" prompt="Escriba la fecha de formulación del Plan de acción. " sqref="B10"/>
    <dataValidation allowBlank="1" showInputMessage="1" showErrorMessage="1" promptTitle="ANALISIS CUMPLIMIENTO INDICADOR" prompt="Justifique el avance o retraso de la ejecución del producto con respecto al lo programado. Escriba los documentos y/o evidencias asociadas al avance." sqref="P13:R14 P31:R32 P49:R50 P65:R66 P81:R82 P93:R94"/>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PLAN DE ACCION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Lady Milena Parra Castro</dc:creator>
  <cp:lastModifiedBy>Andrea Gabriela Linares Basto</cp:lastModifiedBy>
  <cp:lastPrinted>2019-07-08T19:11:05Z</cp:lastPrinted>
  <dcterms:created xsi:type="dcterms:W3CDTF">2019-07-03T19:33:08Z</dcterms:created>
  <dcterms:modified xsi:type="dcterms:W3CDTF">2020-01-16T22:01:40Z</dcterms:modified>
</cp:coreProperties>
</file>