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5360" windowHeight="8130"/>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72" i="9" l="1"/>
  <c r="N71" i="9"/>
  <c r="O71" i="9" l="1"/>
  <c r="N45" i="9"/>
  <c r="N46" i="9"/>
  <c r="N44" i="9"/>
  <c r="N43" i="9"/>
  <c r="L44" i="9"/>
  <c r="L43" i="9"/>
  <c r="K44" i="9"/>
  <c r="K43" i="9"/>
  <c r="N42" i="9"/>
  <c r="N41" i="9"/>
  <c r="O41" i="9" l="1"/>
  <c r="N66" i="9" l="1"/>
  <c r="N60" i="9" l="1"/>
  <c r="N59" i="9"/>
  <c r="O65" i="9" l="1"/>
  <c r="O63" i="9"/>
  <c r="N54" i="9"/>
  <c r="N53" i="9"/>
  <c r="O51" i="9" l="1"/>
  <c r="O43" i="9"/>
  <c r="N36" i="9"/>
  <c r="N35" i="9"/>
  <c r="N34" i="9"/>
  <c r="N33" i="9"/>
  <c r="N32" i="9"/>
  <c r="N31" i="9"/>
  <c r="N30" i="9"/>
  <c r="N29" i="9"/>
  <c r="N28" i="9"/>
  <c r="N27" i="9"/>
  <c r="N26" i="9"/>
  <c r="N25" i="9"/>
  <c r="E81" i="9"/>
  <c r="O53" i="9"/>
  <c r="N55" i="9" s="1"/>
  <c r="R48" i="9" s="1"/>
  <c r="O45" i="9"/>
  <c r="O29" i="9" l="1"/>
  <c r="N47" i="9"/>
  <c r="R38" i="9" s="1"/>
  <c r="O33" i="9"/>
  <c r="O35" i="9"/>
  <c r="O31" i="9"/>
  <c r="O27" i="9"/>
  <c r="N20" i="9"/>
  <c r="N19" i="9"/>
  <c r="N18" i="9"/>
  <c r="N17" i="9"/>
  <c r="N16" i="9" l="1"/>
  <c r="N15" i="9"/>
  <c r="O17" i="9"/>
  <c r="O61" i="9" l="1"/>
  <c r="O59" i="9"/>
  <c r="O25" i="9"/>
  <c r="N37" i="9" s="1"/>
  <c r="O19" i="9"/>
  <c r="N67" i="9" l="1"/>
  <c r="N75" i="9" l="1"/>
  <c r="R68" i="9" l="1"/>
  <c r="O15" i="9"/>
  <c r="N21" i="9" s="1"/>
  <c r="R12" i="9" s="1"/>
  <c r="R56" i="9" l="1"/>
  <c r="R22" i="9"/>
  <c r="N81" i="9" l="1"/>
</calcChain>
</file>

<file path=xl/comments1.xml><?xml version="1.0" encoding="utf-8"?>
<comments xmlns="http://schemas.openxmlformats.org/spreadsheetml/2006/main">
  <authors>
    <author>Andrea Gabriela Linares Basto</author>
  </authors>
  <commentList>
    <comment ref="J15" authorId="0">
      <text>
        <r>
          <rPr>
            <sz val="10"/>
            <color indexed="81"/>
            <rFont val="Tahoma"/>
            <family val="2"/>
          </rPr>
          <t>En todos los productos es 41 y 38 solicitudes, esto no varía a corde con el requerimiento?</t>
        </r>
      </text>
    </comment>
    <comment ref="H27" authorId="0">
      <text>
        <r>
          <rPr>
            <sz val="11"/>
            <color indexed="81"/>
            <rFont val="Tahoma"/>
            <family val="2"/>
          </rPr>
          <t>El indicador podría ser: Número de requerimientos cumplidos de SI - CAPITAL /Número total de requerimientos  de SI-CAPITAL La meta anual es 45%?</t>
        </r>
      </text>
    </comment>
    <comment ref="J31" authorId="0">
      <text>
        <r>
          <rPr>
            <sz val="10"/>
            <color indexed="81"/>
            <rFont val="Tahoma"/>
            <family val="2"/>
          </rPr>
          <t>Es la misma cantidad programada y ejecutada  de minutos para trimestre uno como para trimestre 2?</t>
        </r>
      </text>
    </comment>
    <comment ref="H35" authorId="0">
      <text>
        <r>
          <rPr>
            <sz val="9"/>
            <color indexed="81"/>
            <rFont val="Tahoma"/>
            <family val="2"/>
          </rPr>
          <t>Colocar el porcentaje al año</t>
        </r>
      </text>
    </comment>
    <comment ref="H41" authorId="0">
      <text>
        <r>
          <rPr>
            <sz val="10"/>
            <color indexed="81"/>
            <rFont val="Tahoma"/>
            <family val="2"/>
          </rPr>
          <t>Verificar los indicadores si la meta es el 100%  de disponibilidad  de redes cuanto peso tiene cada producto</t>
        </r>
      </text>
    </comment>
    <comment ref="H43" authorId="0">
      <text>
        <r>
          <rPr>
            <sz val="10"/>
            <color indexed="81"/>
            <rFont val="Tahoma"/>
            <family val="2"/>
          </rPr>
          <t>Verificar los indicadores si la meta es el 100%  de disponibilidad de redes cuanto peso tiene cada producto</t>
        </r>
      </text>
    </comment>
    <comment ref="H45" authorId="0">
      <text>
        <r>
          <rPr>
            <sz val="10"/>
            <color indexed="81"/>
            <rFont val="Tahoma"/>
            <family val="2"/>
          </rPr>
          <t>Verificar los indicadores si la meta es el 100%  de disponibilidad de redes cuanto peso tiene cada producto</t>
        </r>
      </text>
    </comment>
    <comment ref="H53" authorId="0">
      <text>
        <r>
          <rPr>
            <sz val="10"/>
            <color indexed="81"/>
            <rFont val="Tahoma"/>
            <family val="2"/>
          </rPr>
          <t>Se propone el indicador:
N° de actividades realizadas relacionados al manual y a la política  seguridad tecnológica /N° de actividades programadas relacionadas con el manual y la política de seguridad tecnológica</t>
        </r>
      </text>
    </comment>
    <comment ref="H59" authorId="0">
      <text>
        <r>
          <rPr>
            <sz val="11"/>
            <color indexed="81"/>
            <rFont val="Tahoma"/>
            <family val="2"/>
          </rPr>
          <t>Indicador propuesto: Numero de monitoreos realizados/ N° de monitoreos programados</t>
        </r>
      </text>
    </comment>
    <comment ref="H61" authorId="0">
      <text>
        <r>
          <rPr>
            <sz val="11"/>
            <color indexed="81"/>
            <rFont val="Tahoma"/>
            <family val="2"/>
          </rPr>
          <t>Colocar el porcentaje al año. O un indicador relacionado con número de ejercicios o arquitecturas documentadas</t>
        </r>
      </text>
    </comment>
    <comment ref="H65" authorId="0">
      <text>
        <r>
          <rPr>
            <sz val="9"/>
            <color indexed="81"/>
            <rFont val="Tahoma"/>
            <family val="2"/>
          </rPr>
          <t>Indicador propuesto: N° de reportes realizados/ N°de reportes programados al año</t>
        </r>
      </text>
    </comment>
  </commentList>
</comments>
</file>

<file path=xl/sharedStrings.xml><?xml version="1.0" encoding="utf-8"?>
<sst xmlns="http://schemas.openxmlformats.org/spreadsheetml/2006/main" count="326" uniqueCount="147">
  <si>
    <t>CÓDIGO:</t>
  </si>
  <si>
    <t>VERSIÓN:</t>
  </si>
  <si>
    <t>FECHA DE REVISIÓN:</t>
  </si>
  <si>
    <t>RESPONSABLE</t>
  </si>
  <si>
    <t>INDICADOR</t>
  </si>
  <si>
    <t xml:space="preserve"> </t>
  </si>
  <si>
    <t>META</t>
  </si>
  <si>
    <t xml:space="preserve">PRODUCTO </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</si>
  <si>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</si>
  <si>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</si>
  <si>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</si>
  <si>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</si>
  <si>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</si>
  <si>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</si>
  <si>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</si>
  <si>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</si>
  <si>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</si>
  <si>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</si>
  <si>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</si>
  <si>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</si>
  <si>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</si>
  <si>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</si>
  <si>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</si>
  <si>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</si>
  <si>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</si>
  <si>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</si>
  <si>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</si>
  <si>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</si>
  <si>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</si>
  <si>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</si>
  <si>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</si>
  <si>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</si>
  <si>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</si>
  <si>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</si>
  <si>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</si>
  <si>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</si>
  <si>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</si>
  <si>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</si>
  <si>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</si>
  <si>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</si>
  <si>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PLE-FT-15</t>
  </si>
  <si>
    <t xml:space="preserve">3. COMPONENTE: </t>
  </si>
  <si>
    <t xml:space="preserve">Gestión de Procesos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</si>
  <si>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</si>
  <si>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</si>
  <si>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</si>
  <si>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</si>
  <si>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</si>
  <si>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</si>
  <si>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</si>
  <si>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</si>
  <si>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</si>
  <si>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Bogotá mejor para todos 2016-2020</t>
  </si>
  <si>
    <t>No 1166 Consolidación de la gestión pública eficiente del IDIGER, como entidad coordinadora del SDGR-CC.</t>
  </si>
  <si>
    <t>Febrero de 2019</t>
  </si>
  <si>
    <t>1 de Enero al 31 de Diciembre de 2019</t>
  </si>
  <si>
    <t xml:space="preserve">PLAN DE ACCIÓN </t>
  </si>
  <si>
    <t>1.1</t>
  </si>
  <si>
    <t>% de avance</t>
  </si>
  <si>
    <t>1.2</t>
  </si>
  <si>
    <t>2.1</t>
  </si>
  <si>
    <t>2.2</t>
  </si>
  <si>
    <t>Ejecutar el 100% de la programación del plan de acción de la vigencia con respecto a la implementación del MIPG</t>
  </si>
  <si>
    <t>3.1</t>
  </si>
  <si>
    <t>3.2</t>
  </si>
  <si>
    <t>Matriz de riesgos monitoreada cada 4 meses</t>
  </si>
  <si>
    <t>TIC´S para la Gestión del Riesgo</t>
  </si>
  <si>
    <t>01 de Julio al 30 de Septiembre de 2019</t>
  </si>
  <si>
    <t xml:space="preserve"> Oficina Tecnologías de la Información y las Comunicaciones</t>
  </si>
  <si>
    <t xml:space="preserve">Registrar el 100% de solicitudes de acceso al Sistema de Información de Riesgos y Emergencias - SIRE , sus módulos y componentes. </t>
  </si>
  <si>
    <t>Creación y configuración de usuarios para acceder al SIRE y sus distintos  módulos y  componentes</t>
  </si>
  <si>
    <t>Desarrollo de capacitaciones para usuarios funcionales del sistema, sistema distrital y la comunidad</t>
  </si>
  <si>
    <t>1.3</t>
  </si>
  <si>
    <t>Oficina TIC</t>
  </si>
  <si>
    <t xml:space="preserve">Numero de correos y oficios contestados / Total de correos y oficios de solicitudes recibidos </t>
  </si>
  <si>
    <t>Sistemas de Información</t>
  </si>
  <si>
    <t xml:space="preserve"> Infraestructura y Aplicaciones</t>
  </si>
  <si>
    <t xml:space="preserve">5. COMPONENTE: </t>
  </si>
  <si>
    <t xml:space="preserve">6. COMPONENTE: </t>
  </si>
  <si>
    <t>2.3</t>
  </si>
  <si>
    <t>2.4</t>
  </si>
  <si>
    <t>2.5</t>
  </si>
  <si>
    <t>2.6</t>
  </si>
  <si>
    <t>Administrar (1) plataforma de infraestructura tecnologica de la entidad asegurando el  acceso a portales de internet y sistemas administrativos.</t>
  </si>
  <si>
    <t>Coordinar la construcción  e implementación de la Plataforma virtual del Sistema de Gestión Predial y Reasentamiento</t>
  </si>
  <si>
    <t>Realizar las actualizaciones y requerimientos a los portales web de la entidad (Idiger, SIRE, intranet) para garantizar la disponibilidad en el acceso a los contenidos</t>
  </si>
  <si>
    <t>Plataforma virtual  Sistema de Gestión Predial y Reasentamiento - SGP.</t>
  </si>
  <si>
    <t>Requerimientos atendidos / total de requerimientos</t>
  </si>
  <si>
    <t>Numero de requerimientos atendidos  / Numero de total  de requerimientos de TI para funcionarios</t>
  </si>
  <si>
    <t>Minutos de disponibilidad del servicio/ total de minutos del periodo evaluado</t>
  </si>
  <si>
    <t>Redes</t>
  </si>
  <si>
    <t xml:space="preserve">Mantener al 100% la disponibilidad de las redes de telecomunicaciones y monitoreo de la entidad. </t>
  </si>
  <si>
    <t>Realizar la  gestión contractual  de los mantenimientos requeridos a los componentes asociados a la red de telecomunicaciones</t>
  </si>
  <si>
    <t>3.3</t>
  </si>
  <si>
    <t>Realizar los requerimientos para garantizar la conectividad del sistema de despacho de incidentes del NUSE con la bitácora de emergencias del SIRE</t>
  </si>
  <si>
    <t>Requerimientos atendidos / total de requerimientos 0/0</t>
  </si>
  <si>
    <t>Estrategia TIC</t>
  </si>
  <si>
    <t>100% de avance en el desarrollo del PETI</t>
  </si>
  <si>
    <t>David Giovanni Florez Reyes</t>
  </si>
  <si>
    <t>5.1</t>
  </si>
  <si>
    <t>5.2</t>
  </si>
  <si>
    <t>5.3</t>
  </si>
  <si>
    <t>5.4</t>
  </si>
  <si>
    <t>Realizar ejercicios de arquitectura empresarial y documentar su arquitectura de servicios tecnológicos</t>
  </si>
  <si>
    <t>Asegurar la  mejora de la Estrategia de Gobierno Digital, de acuerdo a los criterios definidos en la estrategia</t>
  </si>
  <si>
    <t>Reporte Trimestral de indicadores de gestión</t>
  </si>
  <si>
    <t>Numero de monitoreos de la matriz de riesgo 1</t>
  </si>
  <si>
    <t>% de avance en el desarrollo de arquitectura empresaria</t>
  </si>
  <si>
    <t>25% de avance en la mejora de la estrategia</t>
  </si>
  <si>
    <t xml:space="preserve">Numero de reportes realizados en el año </t>
  </si>
  <si>
    <t>N.A</t>
  </si>
  <si>
    <t xml:space="preserve">Numero de aplicaciones realizadas y en desarrollo / Total de aplicaciones aprobados por dirección </t>
  </si>
  <si>
    <t xml:space="preserve">Realizar  los mantenimientos requeridos a los componentes asociados a la red hidrometereologica y de acelerógrafos  , </t>
  </si>
  <si>
    <t>Implementar (1) estrategia de desarrollo y divulgación de las políticas, estándares, lineamientos de seguridad digital y gobierno digital.</t>
  </si>
  <si>
    <t>Elaboración del Plan Estratégico de Tecnologías de la Información- PETI conforme a la estrategia de gobierno en línea, marco de referencia de arquitectura empresarial y arquitectura de TI</t>
  </si>
  <si>
    <t>Ejecución de las actividades relacionadas al manual y la política de seguridad tecnológica  dentro del Sistema Integrado de Gestión de la Entidad</t>
  </si>
  <si>
    <t>Ejecutar el 100% de las reservas y pasivos  construidas por la Oficina TIC</t>
  </si>
  <si>
    <t>Realización del soporte a los sistemas misionales de la entidad  a nivel  tecnológico y funcional</t>
  </si>
  <si>
    <t>Coordinar la ejecución del 100% del desarrollo de los  aplicativos informáticos asignados por la dirección general, subdirecciones y oficinas de la entidad.</t>
  </si>
  <si>
    <t>Realizar el desarrollo de los aplicativos informáticos que soportan las actividades de las subdirecciones misionales y la dirección general</t>
  </si>
  <si>
    <t xml:space="preserve">Desarrollar las modificaciones y actualizaciones solicitadas a SI-CAPITAL conforme a los requerimientos administrativos, técnicos,  jurídicos o financieros que correspondan </t>
  </si>
  <si>
    <t>Realizar la asignación  de equipos de TI propios y rentados, para el continuo funcionamiento de las actividades misionales y de apoyo de la entidad</t>
  </si>
  <si>
    <t xml:space="preserve">Realizar actividades de soporte en la infraestructura  para garantizar la operación tecnológica en los servicios misionales y administrativos </t>
  </si>
  <si>
    <t xml:space="preserve">Número de creaciones de usuario/ Total de solicitudes  </t>
  </si>
  <si>
    <t xml:space="preserve">Número de capacitaciones realizadas / Numero de capacitaciones programadas </t>
  </si>
  <si>
    <t>Numero de correos y oficios contestados y o solicitudes de ajustes / Total de correos y oficios de solicitudes recibidos y o solicitudes de ajustes</t>
  </si>
  <si>
    <t>10% de avance del proyecto</t>
  </si>
  <si>
    <t>100% avance en la gestión de mantenimientos</t>
  </si>
  <si>
    <t>100% de avance en el desarrollo del manual y la politica de seguridad</t>
  </si>
  <si>
    <t>Dada la importancia del Manejo del  SIRE en cuanto a la misionalidad de la entidad, se mantiene en alta prioridad el cumplimiento, la eficiencia y eficacia de la creación capacitación y respuesta de requierimientos en relación a SIRE.</t>
  </si>
  <si>
    <t>Se realizó la contratación de comodatos necesarios para garantizar el uso y correcto funcionamiento de los equipos asociado a la red de telecomunicaciones</t>
  </si>
  <si>
    <t>Para el cumplimiento de este indicador, se valida el correcto funcionamiento del  canal de internet y se realizan las verificaciones a los equipos con los que cuenta en NUSE, adicionalmente se presta soporte 24 /7 en cuanto al correcto funcionamiento  del SIRE.</t>
  </si>
  <si>
    <t xml:space="preserve">Este indicador mide la eficiencia en cuanto a la actualización de información en los portales WEB de la Entidad de acuerdo con las solicitudes realizadas por los usuarios funcionales, esto con el fin de garantizar que la comunidad cuente con acceso a la información de los procesos misionales de la entidad. </t>
  </si>
  <si>
    <t>El fortalecimiento de la infraestructura tecnológica favorece los tiempos de respuesta, así como la solidez de la arquitectura que soporta los sistemas de información en ámbitos relacionados con la seguridad de la información y reducción de las caídas del sistema.</t>
  </si>
  <si>
    <t>Para este periodo se realizó la actualización de la matriz de riesgos correspondientes a tecnología, procesos y corrupción, dicha matriz due remitida a la oficina Asesora de planeación para seguimiento.</t>
  </si>
  <si>
    <t>Para éste trimeste se realizó la programación y posteriormente el primer seguimiento en la ejecución y cumplimiento de los indicadores de gestión correspondientes a la oficina TIC</t>
  </si>
  <si>
    <t>Se han realizado los ajustes a caracterizacion de usuarios, a portafolio de portafolio de servicios,  asi como el ajuste a estrategias actuales de TIC. Encontrandonos en el 100 % de la ejecución del indicador</t>
  </si>
  <si>
    <t>Para este periodo se realizó la actualización a version 2 del manual de politicas de seguridad de la información.</t>
  </si>
  <si>
    <t xml:space="preserve">Dada la importancia del Manejo del  SIRE en cuanto a la misionalidad de la entidad, se mantiene en alta prioridad el cumplimiento, la eficiencia y eficacia de la creación capacitación y respuesta de requierimientos en relación a SIRE. Adicionalmente se atendieron los casos de soporte técnico solicitados a través de la  mesa de ayuda, de los cuales se dió solucióna 24 de los 28 casos. </t>
  </si>
  <si>
    <t>Se realizó la ejecución de pagos conforme a lo programado, para el último trimestre del año se tiene programado realizar la totalidad de pagos con el fin de no constituir pasivos exigibles para 2020</t>
  </si>
  <si>
    <t>Dentro del periodo evaluado,  el área de infraestructura tecnológica logro la finalización de la fase I de migración del protocolo  IPv4 a IPv6 la cual incluía  la adquisición del prefijo IPV6 para la publicación de los servicios en la fase de pruebas y fase de implementación, de igual forma fue asignado un grupo de direcciones del protocolo IPV4 propio para IDIGER, con lo cual la entidad logra autonomía en la conectividad en el caso del cambio de proveedor de servicios de Internet.  
En cumplimiento de la resolución 2710 de 2017 Por la cual se establecen los lineamientos para la adopción del protocolo IPv6 se finalizó el diagnóstico de compatibilidad de la infraestructura tecnológica de IDIGER, el cual incluyó Servidores físicos, Servidores de capa media, Dispositivos de Networking, bases de datos, estaciones hidrometereológicas y Sistemas Operativos.
Finalmente se inició el proceso de adquisición de nuevos certificados digitales para los portales sire.gov.co e Idiger.gov.co los cuales son necesarios para asegurar la seguridad en el acceso a los contenidos misionales e institucionales.</t>
  </si>
  <si>
    <t xml:space="preserve">Para el periodo evaluado, el área responsable del desarrollo y administración de SI-Capital, obtuvo los siguientes logros:
Se finalizaron las  pruebas del webservice para dar cumplimiento al Decreto 371 de 2010 en cuanto al registro de la totalidad de las peticiones ciudadanas en el Sistema Distrital de Quejas y Soluciones  “Bogotá Te Escucha” de la Alcaldía Mayor de Bogotá, se espera salir a producción una vez Secretaria General  nos asigne fecha para la mesa de trabajo donde nos hace entrega de la URL y usuario  para realizar la salida a producción.
Adicionalmente, se están realizando pruebas con el área de planeación de la  primera versión del desarrollo de generación de CDP desde las áreas, integrado a los módulos de presupuesto, terceros de Fondiger.
</t>
  </si>
  <si>
    <t xml:space="preserve">Para el periodo evaluado el área de desarrollo tecnológico logro la finalización y puesta en producción de los aplicativos:
- Voluntarios por Bogotá.
- Plan de gestión del riesgo en entidades públicas y privadas.
Adicionalmente, se realizaron  avances en el desarrollo de los siguientes aplicativos informáticos: Bitácora de emergencias, y Tesis y trabajos de grado. Estos desarrollos están orientados a conectar los servicios de la entidad, con las áreas misionales, el sistema distrital de gestión de riesgos y la comunidad.
</t>
  </si>
  <si>
    <t>Dentro del periodo evaluado, el área de redes de monitoreo ha avanzado en las siguientes actividades:
1.    Se instalaron 7 nuevas estaciones pluviométricas en colegios del distrito: La Belleza, Simón Rodríguez, Unión Colombia, Agustín Fernández, Carlo Federici, La Felicidad y Magdalena Ortega.
2.    Se cambiaron 18 pluviómetros de la RHB, para un total de 32 estaciones con pluviómetros con corrección por intensidad, cumpliendo con la meta del cambio de estos sensores en todas estaciones.
3. Se mejoró la ubicación de los pluviómetros en todas las estaciones para que los obstáculos cercados no afecten las mediciones.  
4.    Se llegó a 47 estaciones de la RHB transmitiendo la información cada minuto, que corresponden a un 70.15% de todas las estaciones.
5. Se restableció el funcionamiento del digitalizador Obsidian de la estación Escuela General Santander.
6. Se instaló una nueva repetidora para la red Campbell en el cerro El Cable, que permitirá mejorar el sistema de comunicaciones.</t>
  </si>
  <si>
    <t>Este indicador mide la disponibilidad en horas de los sistemas de información y la infraestructura tecnológica,  para lo cual se realizó el monitoreo de los servicios de internet, a los canales de datos (Proveedor, en este período a los servicios prestados por ETB) y a los switches (la máquina y su configuración) para garantizar la operatividad (recepción y envío de datos, administrativos, funcionales y misionales) de la entidad con las entidades distritales y así como con RHB y RAB, también se realizó a diario la verificación y seguimiento al correcto  funcionamiento del Firewall, para este trimestre del año  se presentó una interrupción mínima en cuanto a conectividad, lo cual genera un cumplimento al 100% de este indicador.</t>
  </si>
  <si>
    <t>Para éste periodo se realizó el catalogo de servicios y adicionalmente se desarrollo el modulo de expedición de certificados de personas afectadas en el marco del  RUA.</t>
  </si>
  <si>
    <t>Para este periodo del año se realizó la  entrega de prismas publicitarios y cartillas con la política de tratamiento de datos a la sub. corporativa para colocarlos en los módulos de atención al usuario y recepción, asi como la
socialización de la política de escritorio limpio mediante mailing,  se realizó la Inclusión de mensaje de autorización de tratamiento de datos personales en los nuevos aplicativos o formularios que contienen datos personales, por último  se realizó socialización a los usuarios sobre malware y tipos de malware mediante mailing, y  elaboración del inventario de activos de información del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</si>
</sst>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_(&quot;$&quot;\ * \(#,##0.00\);_(&quot;$&quot;\ * &quot;-&quot;??_);_(@_)"/>
    <numFmt numFmtId="43" formatCode="_(* #,##0.00_);_(* \(#,##0.00\);_(* &quot;-&quot;??_);_(@_)"/>
    <numFmt numFmtId="164" formatCode="_(&quot;$&quot;\ * #,##0_);_(&quot;$&quot;\ * \(#,##0\);_(&quot;$&quot;\ * &quot;-&quot;??_);_(@_)"/>
    <numFmt numFmtId="165" formatCode="0.0%"/>
    <numFmt numFmtId="166" formatCode="_-&quot;$&quot;\ * #,##0_-;\-&quot;$&quot;\ * #,##0_-;_-&quot;$&quot;\ * &quot;-&quot;_-;_-@"/>
    <numFmt numFmtId="167" formatCode="d\.m"/>
    <numFmt numFmtId="168" formatCode="_(* #,##0_);_(* \(#,##0\);_(* &quot;-&quot;??_);_(@_)"/>
  </numFmts>
  <fonts count="29"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4"/>
      <color rgb="FF000000"/>
      <name val="Arial"/>
      <family val="2"/>
    </font>
    <font>
      <sz val="11"/>
      <color rgb="FF7F7F7F"/>
      <name val="Arial"/>
      <family val="2"/>
    </font>
    <font>
      <sz val="9"/>
      <color indexed="81"/>
      <name val="Tahoma"/>
      <family val="2"/>
    </font>
    <font>
      <sz val="14"/>
      <color rgb="FF7F7F7F"/>
      <name val="Arial"/>
      <family val="2"/>
    </font>
    <font>
      <sz val="10"/>
      <color indexed="81"/>
      <name val="Tahoma"/>
      <family val="2"/>
    </font>
    <font>
      <sz val="11"/>
      <color indexed="81"/>
      <name val="Tahoma"/>
      <family val="2"/>
    </font>
  </fonts>
  <fills count="13">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s>
  <borders count="53">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rgb="FF7F7F7F"/>
      </bottom>
      <diagonal/>
    </border>
    <border>
      <left style="thin">
        <color rgb="FF7F7F7F"/>
      </left>
      <right style="thin">
        <color theme="0" tint="-0.499984740745262"/>
      </right>
      <top style="thin">
        <color theme="0" tint="-0.499984740745262"/>
      </top>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diagonal/>
    </border>
    <border>
      <left style="thin">
        <color rgb="FF7F7F7F"/>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bottom style="thin">
        <color indexed="64"/>
      </bottom>
      <diagonal/>
    </border>
    <border>
      <left/>
      <right/>
      <top/>
      <bottom style="thin">
        <color indexed="64"/>
      </bottom>
      <diagonal/>
    </border>
    <border>
      <left/>
      <right style="thin">
        <color theme="0" tint="-0.499984740745262"/>
      </right>
      <top/>
      <bottom style="thin">
        <color indexed="64"/>
      </bottom>
      <diagonal/>
    </border>
  </borders>
  <cellStyleXfs count="4">
    <xf numFmtId="0" fontId="0" fillId="0" borderId="0"/>
    <xf numFmtId="9" fontId="17" fillId="0" borderId="0" applyFont="0" applyFill="0" applyBorder="0" applyAlignment="0" applyProtection="0"/>
    <xf numFmtId="44" fontId="4" fillId="0" borderId="16" applyFont="0" applyFill="0" applyBorder="0" applyAlignment="0" applyProtection="0"/>
    <xf numFmtId="43" fontId="17" fillId="0" borderId="0" applyFont="0" applyFill="0" applyBorder="0" applyAlignment="0" applyProtection="0"/>
  </cellStyleXfs>
  <cellXfs count="244">
    <xf numFmtId="0" fontId="0" fillId="0" borderId="0" xfId="0" applyFont="1" applyAlignment="1"/>
    <xf numFmtId="0" fontId="1" fillId="2" borderId="1" xfId="0" applyFont="1" applyFill="1" applyBorder="1"/>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2" borderId="1" xfId="0" applyFont="1" applyFill="1" applyBorder="1" applyAlignment="1">
      <alignment vertical="center" wrapText="1"/>
    </xf>
    <xf numFmtId="0" fontId="12" fillId="3" borderId="2" xfId="0" applyFont="1" applyFill="1" applyBorder="1" applyAlignment="1">
      <alignment horizontal="center" vertical="center"/>
    </xf>
    <xf numFmtId="0" fontId="12" fillId="3" borderId="1" xfId="0" applyFont="1" applyFill="1" applyBorder="1" applyAlignment="1">
      <alignment horizontal="center" vertical="center"/>
    </xf>
    <xf numFmtId="0" fontId="13" fillId="3" borderId="3" xfId="0" applyFont="1" applyFill="1" applyBorder="1" applyAlignment="1">
      <alignment horizontal="center" vertical="center"/>
    </xf>
    <xf numFmtId="0" fontId="6" fillId="2" borderId="1" xfId="0" applyFont="1" applyFill="1" applyBorder="1" applyAlignment="1">
      <alignment vertical="center" wrapText="1"/>
    </xf>
    <xf numFmtId="0" fontId="2" fillId="2" borderId="1" xfId="0" applyFont="1" applyFill="1" applyBorder="1" applyAlignment="1">
      <alignment vertical="center" wrapText="1"/>
    </xf>
    <xf numFmtId="0" fontId="4" fillId="0" borderId="16" xfId="0" applyFont="1" applyBorder="1"/>
    <xf numFmtId="0" fontId="1" fillId="2" borderId="16" xfId="0" applyFont="1" applyFill="1" applyBorder="1"/>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5" fillId="2" borderId="16" xfId="0" applyFont="1" applyFill="1" applyBorder="1" applyAlignment="1">
      <alignment horizontal="center" vertical="center" wrapText="1"/>
    </xf>
    <xf numFmtId="0" fontId="6" fillId="2" borderId="16" xfId="0" applyFont="1" applyFill="1" applyBorder="1" applyAlignment="1">
      <alignment vertical="center" wrapText="1"/>
    </xf>
    <xf numFmtId="0" fontId="18" fillId="2" borderId="1" xfId="0" applyFont="1" applyFill="1" applyBorder="1"/>
    <xf numFmtId="0" fontId="15" fillId="3" borderId="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5" fillId="3" borderId="3" xfId="0" applyFont="1" applyFill="1" applyBorder="1" applyAlignment="1">
      <alignment horizontal="center" vertical="center" wrapText="1"/>
    </xf>
    <xf numFmtId="14" fontId="14" fillId="3" borderId="3" xfId="0" applyNumberFormat="1" applyFont="1" applyFill="1" applyBorder="1" applyAlignment="1">
      <alignment horizontal="center" vertical="center" wrapText="1"/>
    </xf>
    <xf numFmtId="0" fontId="1" fillId="7" borderId="1" xfId="0" applyFont="1" applyFill="1" applyBorder="1"/>
    <xf numFmtId="0" fontId="1" fillId="7" borderId="0" xfId="0" applyFont="1" applyFill="1"/>
    <xf numFmtId="9" fontId="1" fillId="7" borderId="1" xfId="0" applyNumberFormat="1" applyFont="1" applyFill="1" applyBorder="1"/>
    <xf numFmtId="9" fontId="1" fillId="7" borderId="0" xfId="0" applyNumberFormat="1" applyFont="1" applyFill="1"/>
    <xf numFmtId="0" fontId="6" fillId="7" borderId="1" xfId="0" applyFont="1" applyFill="1" applyBorder="1" applyAlignment="1">
      <alignment vertical="center" wrapText="1"/>
    </xf>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6" fillId="7" borderId="16" xfId="0" applyFont="1" applyFill="1" applyBorder="1" applyAlignment="1">
      <alignment vertical="center" wrapText="1"/>
    </xf>
    <xf numFmtId="0" fontId="4" fillId="7" borderId="15" xfId="0" applyFont="1" applyFill="1" applyBorder="1"/>
    <xf numFmtId="0" fontId="10" fillId="9" borderId="16" xfId="0" applyFont="1" applyFill="1" applyBorder="1" applyAlignment="1">
      <alignment vertical="center" wrapText="1"/>
    </xf>
    <xf numFmtId="0" fontId="6" fillId="9" borderId="38"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10" fillId="9" borderId="20" xfId="0" applyFont="1" applyFill="1" applyBorder="1" applyAlignment="1">
      <alignment vertical="center" wrapText="1"/>
    </xf>
    <xf numFmtId="0" fontId="10" fillId="5" borderId="1"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7" fillId="5" borderId="16" xfId="0" applyFont="1" applyFill="1" applyBorder="1" applyAlignment="1">
      <alignment vertical="center" wrapText="1"/>
    </xf>
    <xf numFmtId="0" fontId="1" fillId="7" borderId="16" xfId="0" applyFont="1" applyFill="1" applyBorder="1"/>
    <xf numFmtId="0" fontId="11" fillId="2" borderId="16" xfId="0" applyFont="1" applyFill="1" applyBorder="1" applyAlignment="1">
      <alignment horizontal="center" vertical="center" wrapText="1"/>
    </xf>
    <xf numFmtId="0" fontId="22" fillId="11" borderId="18" xfId="0" applyFont="1" applyFill="1" applyBorder="1" applyAlignment="1">
      <alignment horizontal="center" vertical="center" wrapText="1"/>
    </xf>
    <xf numFmtId="0" fontId="9" fillId="6" borderId="13" xfId="0" applyFont="1" applyFill="1" applyBorder="1" applyAlignment="1">
      <alignment vertical="center" wrapText="1"/>
    </xf>
    <xf numFmtId="165" fontId="9" fillId="6" borderId="18" xfId="0" applyNumberFormat="1"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4" borderId="16" xfId="0" applyFont="1" applyFill="1" applyBorder="1"/>
    <xf numFmtId="0" fontId="10" fillId="9" borderId="20" xfId="0" applyFont="1" applyFill="1" applyBorder="1" applyAlignment="1">
      <alignment horizontal="center" vertical="center" wrapText="1"/>
    </xf>
    <xf numFmtId="0" fontId="7" fillId="9" borderId="38" xfId="0" applyFont="1" applyFill="1" applyBorder="1" applyAlignment="1">
      <alignment horizontal="center" vertical="center" wrapText="1"/>
    </xf>
    <xf numFmtId="0" fontId="14" fillId="2" borderId="28" xfId="0" applyFont="1" applyFill="1" applyBorder="1" applyAlignment="1">
      <alignment horizontal="center" vertical="center" wrapText="1"/>
    </xf>
    <xf numFmtId="9" fontId="14" fillId="2" borderId="28" xfId="1" applyFont="1" applyFill="1" applyBorder="1" applyAlignment="1">
      <alignment horizontal="center" vertical="center" wrapText="1"/>
    </xf>
    <xf numFmtId="9" fontId="14" fillId="2" borderId="29" xfId="1" applyFont="1" applyFill="1" applyBorder="1" applyAlignment="1">
      <alignment horizontal="center" vertical="center" wrapText="1"/>
    </xf>
    <xf numFmtId="0" fontId="14" fillId="2" borderId="30" xfId="0" applyFont="1" applyFill="1" applyBorder="1" applyAlignment="1">
      <alignment horizontal="center" vertical="center" wrapText="1"/>
    </xf>
    <xf numFmtId="9" fontId="14" fillId="2" borderId="30" xfId="0" applyNumberFormat="1" applyFont="1" applyFill="1" applyBorder="1" applyAlignment="1">
      <alignment horizontal="center" vertical="center" wrapText="1"/>
    </xf>
    <xf numFmtId="9" fontId="14" fillId="2" borderId="30" xfId="1" applyFont="1" applyFill="1" applyBorder="1" applyAlignment="1">
      <alignment horizontal="center" vertical="center" wrapText="1"/>
    </xf>
    <xf numFmtId="0" fontId="24" fillId="2" borderId="18" xfId="0" applyFont="1" applyFill="1" applyBorder="1" applyAlignment="1">
      <alignment horizontal="center" vertical="center" wrapText="1"/>
    </xf>
    <xf numFmtId="0" fontId="16" fillId="2" borderId="1" xfId="0" applyFont="1" applyFill="1" applyBorder="1"/>
    <xf numFmtId="0" fontId="16" fillId="2" borderId="16" xfId="0" applyFont="1" applyFill="1" applyBorder="1"/>
    <xf numFmtId="0" fontId="16" fillId="2" borderId="1" xfId="0" applyFont="1" applyFill="1" applyBorder="1" applyAlignment="1">
      <alignment horizontal="center" vertical="center"/>
    </xf>
    <xf numFmtId="0" fontId="16" fillId="2" borderId="16" xfId="0" applyFont="1" applyFill="1" applyBorder="1" applyAlignment="1">
      <alignment horizontal="center" vertical="center"/>
    </xf>
    <xf numFmtId="0" fontId="16" fillId="0" borderId="0" xfId="0" applyFont="1"/>
    <xf numFmtId="0" fontId="16" fillId="0" borderId="0" xfId="0" applyFont="1" applyAlignment="1"/>
    <xf numFmtId="0" fontId="16" fillId="7" borderId="0" xfId="0" applyFont="1" applyFill="1" applyAlignment="1"/>
    <xf numFmtId="0" fontId="16" fillId="2" borderId="1" xfId="0" applyFont="1" applyFill="1" applyBorder="1" applyAlignment="1">
      <alignment horizontal="center"/>
    </xf>
    <xf numFmtId="0" fontId="26" fillId="3" borderId="17" xfId="0" applyFont="1" applyFill="1" applyBorder="1" applyAlignment="1">
      <alignment vertical="center" wrapText="1"/>
    </xf>
    <xf numFmtId="0" fontId="26" fillId="3" borderId="17" xfId="0" applyFont="1" applyFill="1" applyBorder="1" applyAlignment="1">
      <alignment horizontal="center" vertical="center" wrapText="1"/>
    </xf>
    <xf numFmtId="0" fontId="26" fillId="3" borderId="17" xfId="0" applyFont="1" applyFill="1" applyBorder="1" applyAlignment="1">
      <alignment horizontal="left" vertical="center" wrapText="1"/>
    </xf>
    <xf numFmtId="0" fontId="16" fillId="7" borderId="1" xfId="0" applyFont="1" applyFill="1" applyBorder="1"/>
    <xf numFmtId="0" fontId="16" fillId="7" borderId="0" xfId="0" applyFont="1" applyFill="1"/>
    <xf numFmtId="0" fontId="26" fillId="3" borderId="13"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16" fillId="7" borderId="16" xfId="0" applyFont="1" applyFill="1" applyBorder="1"/>
    <xf numFmtId="0" fontId="14" fillId="2" borderId="26" xfId="0" applyFont="1" applyFill="1" applyBorder="1" applyAlignment="1">
      <alignment horizontal="center" vertical="center" wrapText="1"/>
    </xf>
    <xf numFmtId="164" fontId="16" fillId="2" borderId="1" xfId="0" applyNumberFormat="1" applyFont="1" applyFill="1" applyBorder="1" applyAlignment="1">
      <alignment vertical="center"/>
    </xf>
    <xf numFmtId="9" fontId="16" fillId="7" borderId="1" xfId="0" applyNumberFormat="1" applyFont="1" applyFill="1" applyBorder="1" applyAlignment="1">
      <alignment horizontal="center" vertical="center"/>
    </xf>
    <xf numFmtId="164" fontId="16" fillId="2" borderId="16" xfId="0" applyNumberFormat="1" applyFont="1" applyFill="1" applyBorder="1" applyAlignment="1">
      <alignment vertical="center"/>
    </xf>
    <xf numFmtId="9" fontId="16" fillId="7" borderId="16" xfId="0" applyNumberFormat="1" applyFont="1" applyFill="1" applyBorder="1" applyAlignment="1">
      <alignment horizontal="center" vertical="center"/>
    </xf>
    <xf numFmtId="0" fontId="26" fillId="3" borderId="9" xfId="0" applyFont="1" applyFill="1" applyBorder="1" applyAlignment="1">
      <alignment horizontal="center" vertical="center" wrapText="1"/>
    </xf>
    <xf numFmtId="0" fontId="26" fillId="2" borderId="16" xfId="0" applyFont="1" applyFill="1" applyBorder="1" applyAlignment="1">
      <alignment horizontal="center" vertical="center" wrapText="1"/>
    </xf>
    <xf numFmtId="9" fontId="16" fillId="2" borderId="16" xfId="0" applyNumberFormat="1" applyFont="1" applyFill="1" applyBorder="1" applyAlignment="1">
      <alignment horizontal="center" vertical="center"/>
    </xf>
    <xf numFmtId="0" fontId="16" fillId="2" borderId="16" xfId="0" applyFont="1" applyFill="1" applyBorder="1" applyAlignment="1">
      <alignment horizontal="center"/>
    </xf>
    <xf numFmtId="9" fontId="16" fillId="2" borderId="1" xfId="0" applyNumberFormat="1" applyFont="1" applyFill="1" applyBorder="1" applyAlignment="1">
      <alignment horizontal="left" vertical="center" wrapText="1"/>
    </xf>
    <xf numFmtId="14" fontId="16" fillId="2" borderId="1" xfId="0" applyNumberFormat="1" applyFont="1" applyFill="1" applyBorder="1" applyAlignment="1">
      <alignment horizontal="center" vertical="center" wrapText="1"/>
    </xf>
    <xf numFmtId="44" fontId="16" fillId="2" borderId="1" xfId="0" applyNumberFormat="1" applyFont="1" applyFill="1" applyBorder="1" applyAlignment="1">
      <alignment vertical="center" wrapText="1"/>
    </xf>
    <xf numFmtId="44" fontId="16" fillId="2" borderId="1" xfId="0" applyNumberFormat="1" applyFont="1" applyFill="1" applyBorder="1" applyAlignment="1">
      <alignment horizontal="center" vertical="center" wrapText="1"/>
    </xf>
    <xf numFmtId="44" fontId="16" fillId="2" borderId="16" xfId="0" applyNumberFormat="1" applyFont="1" applyFill="1" applyBorder="1" applyAlignment="1">
      <alignment horizontal="center" vertical="center" wrapText="1"/>
    </xf>
    <xf numFmtId="44" fontId="16" fillId="2" borderId="16" xfId="0" applyNumberFormat="1" applyFont="1" applyFill="1" applyBorder="1" applyAlignment="1">
      <alignment vertical="center" wrapText="1"/>
    </xf>
    <xf numFmtId="0" fontId="16" fillId="8" borderId="1" xfId="0" applyFont="1" applyFill="1" applyBorder="1" applyAlignment="1">
      <alignment horizontal="left" vertical="center" wrapText="1"/>
    </xf>
    <xf numFmtId="9" fontId="16" fillId="9" borderId="38" xfId="0" applyNumberFormat="1" applyFont="1" applyFill="1" applyBorder="1" applyAlignment="1">
      <alignment horizontal="center" vertical="center"/>
    </xf>
    <xf numFmtId="0" fontId="16" fillId="9" borderId="38" xfId="0" applyFont="1" applyFill="1" applyBorder="1" applyAlignment="1">
      <alignment horizontal="center" vertical="center"/>
    </xf>
    <xf numFmtId="9" fontId="16" fillId="9" borderId="16" xfId="0" applyNumberFormat="1" applyFont="1" applyFill="1" applyBorder="1" applyAlignment="1">
      <alignment horizontal="center" vertical="center"/>
    </xf>
    <xf numFmtId="0" fontId="16" fillId="9" borderId="16" xfId="0" applyFont="1" applyFill="1" applyBorder="1" applyAlignment="1">
      <alignment horizontal="center" vertical="center"/>
    </xf>
    <xf numFmtId="0" fontId="16" fillId="9" borderId="16" xfId="0" applyFont="1" applyFill="1" applyBorder="1" applyAlignment="1">
      <alignment horizontal="center"/>
    </xf>
    <xf numFmtId="0" fontId="16" fillId="8" borderId="1" xfId="0" applyFont="1" applyFill="1" applyBorder="1"/>
    <xf numFmtId="0" fontId="16" fillId="4" borderId="0" xfId="0" applyFont="1" applyFill="1"/>
    <xf numFmtId="0" fontId="16" fillId="8" borderId="16" xfId="0" applyFont="1" applyFill="1" applyBorder="1"/>
    <xf numFmtId="0" fontId="16" fillId="8" borderId="1" xfId="0" applyFont="1" applyFill="1" applyBorder="1" applyAlignment="1">
      <alignment horizontal="center" vertical="center"/>
    </xf>
    <xf numFmtId="0" fontId="16" fillId="8" borderId="16" xfId="0" applyFont="1" applyFill="1" applyBorder="1" applyAlignment="1">
      <alignment horizontal="center" vertical="center"/>
    </xf>
    <xf numFmtId="166" fontId="16" fillId="8" borderId="1" xfId="0" applyNumberFormat="1" applyFont="1" applyFill="1" applyBorder="1" applyAlignment="1">
      <alignment horizontal="center" vertical="center"/>
    </xf>
    <xf numFmtId="166" fontId="16" fillId="8" borderId="16" xfId="0" applyNumberFormat="1" applyFont="1" applyFill="1" applyBorder="1" applyAlignment="1">
      <alignment horizontal="center" vertical="center"/>
    </xf>
    <xf numFmtId="0" fontId="16" fillId="0" borderId="16" xfId="0" applyFont="1" applyBorder="1" applyAlignment="1">
      <alignment horizontal="center"/>
    </xf>
    <xf numFmtId="1" fontId="14" fillId="2" borderId="26" xfId="1" applyNumberFormat="1" applyFont="1" applyFill="1" applyBorder="1" applyAlignment="1">
      <alignment horizontal="center" vertical="center" wrapText="1"/>
    </xf>
    <xf numFmtId="1" fontId="14" fillId="2" borderId="30" xfId="1" applyNumberFormat="1" applyFont="1" applyFill="1" applyBorder="1" applyAlignment="1">
      <alignment horizontal="center" vertical="center" wrapText="1"/>
    </xf>
    <xf numFmtId="1" fontId="14" fillId="2" borderId="28" xfId="1" applyNumberFormat="1" applyFont="1" applyFill="1" applyBorder="1" applyAlignment="1">
      <alignment horizontal="center" vertical="center" wrapText="1"/>
    </xf>
    <xf numFmtId="1" fontId="14" fillId="2" borderId="28" xfId="0" applyNumberFormat="1" applyFont="1" applyFill="1" applyBorder="1" applyAlignment="1">
      <alignment horizontal="center" vertical="center" wrapText="1"/>
    </xf>
    <xf numFmtId="1" fontId="14" fillId="2" borderId="29" xfId="1" applyNumberFormat="1" applyFont="1" applyFill="1" applyBorder="1" applyAlignment="1">
      <alignment horizontal="center" vertical="center" wrapText="1"/>
    </xf>
    <xf numFmtId="1" fontId="14" fillId="2" borderId="27" xfId="0" applyNumberFormat="1" applyFont="1" applyFill="1" applyBorder="1" applyAlignment="1">
      <alignment horizontal="center" vertical="center" wrapText="1"/>
    </xf>
    <xf numFmtId="1" fontId="14" fillId="2" borderId="27" xfId="1" applyNumberFormat="1" applyFont="1" applyFill="1" applyBorder="1" applyAlignment="1">
      <alignment horizontal="center" vertical="center" wrapText="1"/>
    </xf>
    <xf numFmtId="1" fontId="14" fillId="2" borderId="45" xfId="1" applyNumberFormat="1" applyFont="1" applyFill="1" applyBorder="1" applyAlignment="1">
      <alignment horizontal="center" vertical="center" wrapText="1"/>
    </xf>
    <xf numFmtId="168" fontId="14" fillId="2" borderId="27" xfId="3" applyNumberFormat="1" applyFont="1" applyFill="1" applyBorder="1" applyAlignment="1">
      <alignment horizontal="center" vertical="center" wrapText="1"/>
    </xf>
    <xf numFmtId="0" fontId="14" fillId="0" borderId="28" xfId="0" applyFont="1" applyFill="1" applyBorder="1" applyAlignment="1">
      <alignment horizontal="center" vertical="center" wrapText="1"/>
    </xf>
    <xf numFmtId="0" fontId="14" fillId="0" borderId="30" xfId="0" applyFont="1" applyFill="1" applyBorder="1" applyAlignment="1">
      <alignment horizontal="center" vertical="center" wrapText="1"/>
    </xf>
    <xf numFmtId="9" fontId="14" fillId="0" borderId="30" xfId="1" applyFont="1" applyFill="1" applyBorder="1" applyAlignment="1">
      <alignment horizontal="center" vertical="center" wrapText="1"/>
    </xf>
    <xf numFmtId="9" fontId="14" fillId="0" borderId="28" xfId="1" applyFont="1" applyFill="1" applyBorder="1" applyAlignment="1">
      <alignment horizontal="center" vertical="center" wrapText="1"/>
    </xf>
    <xf numFmtId="1" fontId="14" fillId="0" borderId="28" xfId="1" applyNumberFormat="1" applyFont="1" applyFill="1" applyBorder="1" applyAlignment="1">
      <alignment horizontal="center" vertical="center" wrapText="1"/>
    </xf>
    <xf numFmtId="1" fontId="14" fillId="0" borderId="28" xfId="0" applyNumberFormat="1" applyFont="1" applyFill="1" applyBorder="1" applyAlignment="1">
      <alignment horizontal="center" vertical="center" wrapText="1"/>
    </xf>
    <xf numFmtId="1" fontId="14" fillId="0" borderId="27" xfId="0" applyNumberFormat="1" applyFont="1" applyFill="1" applyBorder="1" applyAlignment="1">
      <alignment horizontal="center" vertical="center" wrapText="1"/>
    </xf>
    <xf numFmtId="0" fontId="26" fillId="2" borderId="31" xfId="0" applyFont="1" applyFill="1" applyBorder="1" applyAlignment="1">
      <alignment horizontal="center" vertical="center" wrapText="1"/>
    </xf>
    <xf numFmtId="0" fontId="26" fillId="2" borderId="35" xfId="0" applyFont="1" applyFill="1" applyBorder="1" applyAlignment="1">
      <alignment horizontal="center" vertical="center" wrapText="1"/>
    </xf>
    <xf numFmtId="0" fontId="26" fillId="2" borderId="27"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32" xfId="0" applyFont="1" applyFill="1" applyBorder="1" applyAlignment="1">
      <alignment horizontal="center" vertical="center" wrapText="1"/>
    </xf>
    <xf numFmtId="165" fontId="9" fillId="6" borderId="13" xfId="0" applyNumberFormat="1" applyFont="1" applyFill="1" applyBorder="1" applyAlignment="1">
      <alignment horizontal="center" vertical="center" wrapText="1"/>
    </xf>
    <xf numFmtId="165" fontId="9" fillId="6" borderId="14" xfId="0" applyNumberFormat="1"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6" fillId="3" borderId="33"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31" xfId="0" applyFont="1" applyFill="1" applyBorder="1" applyAlignment="1">
      <alignment horizontal="center" vertical="center" wrapText="1"/>
    </xf>
    <xf numFmtId="9" fontId="14" fillId="2" borderId="42" xfId="1" applyFont="1" applyFill="1" applyBorder="1" applyAlignment="1">
      <alignment horizontal="center" vertical="center" wrapText="1"/>
    </xf>
    <xf numFmtId="9" fontId="14" fillId="2" borderId="43" xfId="1" applyFont="1" applyFill="1" applyBorder="1" applyAlignment="1">
      <alignment horizontal="center" vertical="center" wrapText="1"/>
    </xf>
    <xf numFmtId="9" fontId="14" fillId="2" borderId="42" xfId="1" applyNumberFormat="1" applyFont="1" applyFill="1" applyBorder="1" applyAlignment="1">
      <alignment horizontal="center" vertical="center" wrapText="1"/>
    </xf>
    <xf numFmtId="9" fontId="14" fillId="2" borderId="41" xfId="1" applyFont="1" applyFill="1" applyBorder="1" applyAlignment="1">
      <alignment horizontal="center" vertical="center" wrapText="1"/>
    </xf>
    <xf numFmtId="165" fontId="9" fillId="6" borderId="34" xfId="0" applyNumberFormat="1" applyFont="1" applyFill="1" applyBorder="1" applyAlignment="1">
      <alignment horizontal="center" vertical="center" wrapText="1"/>
    </xf>
    <xf numFmtId="165" fontId="9" fillId="6" borderId="32" xfId="0" applyNumberFormat="1" applyFont="1" applyFill="1" applyBorder="1" applyAlignment="1">
      <alignment horizontal="center" vertical="center" wrapText="1"/>
    </xf>
    <xf numFmtId="9" fontId="16" fillId="2" borderId="8" xfId="0" applyNumberFormat="1" applyFont="1" applyFill="1" applyBorder="1" applyAlignment="1">
      <alignment horizontal="center" vertical="center"/>
    </xf>
    <xf numFmtId="9" fontId="16" fillId="2" borderId="14" xfId="0" applyNumberFormat="1" applyFont="1" applyFill="1" applyBorder="1" applyAlignment="1">
      <alignment horizontal="center" vertical="center"/>
    </xf>
    <xf numFmtId="0" fontId="26" fillId="2" borderId="44" xfId="0" applyFont="1" applyFill="1" applyBorder="1" applyAlignment="1">
      <alignment horizontal="right" vertical="center" wrapText="1"/>
    </xf>
    <xf numFmtId="0" fontId="26" fillId="2" borderId="10" xfId="0" applyFont="1" applyFill="1" applyBorder="1" applyAlignment="1">
      <alignment horizontal="right" vertical="center" wrapText="1"/>
    </xf>
    <xf numFmtId="9" fontId="14" fillId="2" borderId="23" xfId="1" applyFont="1" applyFill="1" applyBorder="1" applyAlignment="1">
      <alignment horizontal="center" vertical="center" wrapText="1"/>
    </xf>
    <xf numFmtId="9" fontId="14" fillId="2" borderId="21" xfId="1" applyFont="1" applyFill="1" applyBorder="1" applyAlignment="1">
      <alignment horizontal="center" vertical="center" wrapText="1"/>
    </xf>
    <xf numFmtId="0" fontId="22" fillId="0" borderId="17" xfId="0" applyFont="1" applyBorder="1" applyAlignment="1">
      <alignment horizontal="center"/>
    </xf>
    <xf numFmtId="167" fontId="1" fillId="2" borderId="35" xfId="0" applyNumberFormat="1" applyFont="1" applyFill="1" applyBorder="1" applyAlignment="1">
      <alignment horizontal="center" vertical="center" wrapText="1"/>
    </xf>
    <xf numFmtId="167" fontId="1" fillId="2" borderId="32" xfId="0" applyNumberFormat="1"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6" xfId="0" applyFont="1" applyFill="1" applyBorder="1" applyAlignment="1">
      <alignment horizontal="center" vertical="center" wrapText="1"/>
    </xf>
    <xf numFmtId="14" fontId="1" fillId="2" borderId="27" xfId="0" applyNumberFormat="1" applyFont="1" applyFill="1" applyBorder="1" applyAlignment="1">
      <alignment horizontal="center" vertical="center" wrapText="1"/>
    </xf>
    <xf numFmtId="14" fontId="1" fillId="2" borderId="26" xfId="0" applyNumberFormat="1" applyFont="1" applyFill="1" applyBorder="1" applyAlignment="1">
      <alignment horizontal="center" vertical="center" wrapText="1"/>
    </xf>
    <xf numFmtId="44" fontId="1" fillId="2" borderId="27" xfId="0" applyNumberFormat="1" applyFont="1" applyFill="1" applyBorder="1" applyAlignment="1">
      <alignment horizontal="center" vertical="center" wrapText="1"/>
    </xf>
    <xf numFmtId="44" fontId="1" fillId="2" borderId="26" xfId="0" applyNumberFormat="1" applyFont="1" applyFill="1" applyBorder="1" applyAlignment="1">
      <alignment horizontal="center" vertical="center" wrapText="1"/>
    </xf>
    <xf numFmtId="44" fontId="14" fillId="2" borderId="27" xfId="0" applyNumberFormat="1" applyFont="1" applyFill="1" applyBorder="1" applyAlignment="1">
      <alignment horizontal="center" vertical="center" wrapText="1"/>
    </xf>
    <xf numFmtId="44" fontId="14" fillId="2" borderId="26" xfId="0" applyNumberFormat="1" applyFont="1" applyFill="1" applyBorder="1" applyAlignment="1">
      <alignment horizontal="center" vertical="center" wrapText="1"/>
    </xf>
    <xf numFmtId="9" fontId="14" fillId="2" borderId="36" xfId="1" applyFont="1" applyFill="1" applyBorder="1" applyAlignment="1">
      <alignment horizontal="center" vertical="center" wrapText="1"/>
    </xf>
    <xf numFmtId="9" fontId="14" fillId="2" borderId="16" xfId="1" applyFont="1" applyFill="1" applyBorder="1" applyAlignment="1">
      <alignment horizontal="center" vertical="center" wrapText="1"/>
    </xf>
    <xf numFmtId="9" fontId="14" fillId="2" borderId="37" xfId="1" applyFont="1" applyFill="1" applyBorder="1" applyAlignment="1">
      <alignment horizontal="center" vertical="center" wrapText="1"/>
    </xf>
    <xf numFmtId="9" fontId="1" fillId="2" borderId="25" xfId="0" applyNumberFormat="1" applyFont="1" applyFill="1" applyBorder="1" applyAlignment="1">
      <alignment horizontal="center" vertical="center" wrapText="1"/>
    </xf>
    <xf numFmtId="9" fontId="1" fillId="2" borderId="37" xfId="0" applyNumberFormat="1" applyFont="1" applyFill="1" applyBorder="1" applyAlignment="1">
      <alignment horizontal="center" vertical="center" wrapText="1"/>
    </xf>
    <xf numFmtId="9" fontId="1" fillId="2" borderId="22" xfId="0" applyNumberFormat="1"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19" fillId="2" borderId="40" xfId="0" applyFont="1" applyFill="1" applyBorder="1" applyAlignment="1">
      <alignment horizontal="left" vertical="center" wrapText="1"/>
    </xf>
    <xf numFmtId="0" fontId="26" fillId="2" borderId="23" xfId="0" applyFont="1" applyFill="1" applyBorder="1" applyAlignment="1">
      <alignment horizontal="right" vertical="center" wrapText="1"/>
    </xf>
    <xf numFmtId="0" fontId="26" fillId="2" borderId="19" xfId="0" applyFont="1" applyFill="1" applyBorder="1" applyAlignment="1">
      <alignment horizontal="right" vertical="center" wrapText="1"/>
    </xf>
    <xf numFmtId="0" fontId="26" fillId="2" borderId="21" xfId="0" applyFont="1" applyFill="1" applyBorder="1" applyAlignment="1">
      <alignment horizontal="right" vertical="center" wrapText="1"/>
    </xf>
    <xf numFmtId="9" fontId="3" fillId="5" borderId="16" xfId="0" applyNumberFormat="1" applyFont="1" applyFill="1" applyBorder="1" applyAlignment="1">
      <alignment horizontal="center" vertical="center" wrapText="1"/>
    </xf>
    <xf numFmtId="0" fontId="10" fillId="5" borderId="39" xfId="0" applyFont="1" applyFill="1" applyBorder="1" applyAlignment="1">
      <alignment horizontal="left" vertical="center" wrapText="1"/>
    </xf>
    <xf numFmtId="44" fontId="16" fillId="7" borderId="12" xfId="0" applyNumberFormat="1" applyFont="1" applyFill="1" applyBorder="1" applyAlignment="1">
      <alignment horizontal="center" vertical="center"/>
    </xf>
    <xf numFmtId="44" fontId="16" fillId="7" borderId="16" xfId="0" applyNumberFormat="1" applyFont="1" applyFill="1" applyBorder="1" applyAlignment="1">
      <alignment horizontal="center" vertical="center"/>
    </xf>
    <xf numFmtId="0" fontId="16" fillId="0" borderId="16" xfId="0" applyFont="1" applyBorder="1" applyAlignment="1">
      <alignment horizontal="center"/>
    </xf>
    <xf numFmtId="167" fontId="2" fillId="2" borderId="35" xfId="0" applyNumberFormat="1" applyFont="1" applyFill="1" applyBorder="1" applyAlignment="1">
      <alignment horizontal="center" vertical="center" wrapText="1"/>
    </xf>
    <xf numFmtId="167" fontId="2" fillId="2" borderId="32" xfId="0" applyNumberFormat="1" applyFont="1" applyFill="1" applyBorder="1" applyAlignment="1">
      <alignment horizontal="center" vertical="center" wrapText="1"/>
    </xf>
    <xf numFmtId="0" fontId="16" fillId="2" borderId="27" xfId="0" applyFont="1" applyFill="1" applyBorder="1" applyAlignment="1">
      <alignment horizontal="center" vertical="center" wrapText="1"/>
    </xf>
    <xf numFmtId="0" fontId="16" fillId="2" borderId="26" xfId="0" applyFont="1" applyFill="1" applyBorder="1" applyAlignment="1">
      <alignment horizontal="center" vertical="center" wrapText="1"/>
    </xf>
    <xf numFmtId="14" fontId="16" fillId="2" borderId="27" xfId="0" applyNumberFormat="1" applyFont="1" applyFill="1" applyBorder="1" applyAlignment="1">
      <alignment horizontal="center" vertical="center" wrapText="1"/>
    </xf>
    <xf numFmtId="14" fontId="16" fillId="2" borderId="26" xfId="0" applyNumberFormat="1" applyFont="1" applyFill="1" applyBorder="1" applyAlignment="1">
      <alignment horizontal="center" vertical="center" wrapText="1"/>
    </xf>
    <xf numFmtId="44" fontId="4" fillId="2" borderId="27" xfId="0" applyNumberFormat="1" applyFont="1" applyFill="1" applyBorder="1" applyAlignment="1">
      <alignment horizontal="center" vertical="center" wrapText="1"/>
    </xf>
    <xf numFmtId="44" fontId="4" fillId="2" borderId="26" xfId="0" applyNumberFormat="1" applyFont="1" applyFill="1" applyBorder="1" applyAlignment="1">
      <alignment horizontal="center" vertical="center" wrapText="1"/>
    </xf>
    <xf numFmtId="44" fontId="16" fillId="2" borderId="27" xfId="0" applyNumberFormat="1" applyFont="1" applyFill="1" applyBorder="1" applyAlignment="1">
      <alignment horizontal="center" vertical="center" wrapText="1"/>
    </xf>
    <xf numFmtId="44" fontId="16" fillId="2" borderId="26" xfId="0" applyNumberFormat="1" applyFont="1" applyFill="1" applyBorder="1" applyAlignment="1">
      <alignment horizontal="center" vertical="center" wrapText="1"/>
    </xf>
    <xf numFmtId="9" fontId="14" fillId="2" borderId="24" xfId="1" applyFont="1" applyFill="1" applyBorder="1" applyAlignment="1">
      <alignment horizontal="center" vertical="center" wrapText="1"/>
    </xf>
    <xf numFmtId="9" fontId="14" fillId="2" borderId="20" xfId="1" applyFont="1" applyFill="1" applyBorder="1" applyAlignment="1">
      <alignment horizontal="center" vertical="center" wrapText="1"/>
    </xf>
    <xf numFmtId="9" fontId="14" fillId="2" borderId="22" xfId="1" applyFont="1" applyFill="1" applyBorder="1" applyAlignment="1">
      <alignment horizontal="center" vertical="center" wrapText="1"/>
    </xf>
    <xf numFmtId="0" fontId="7" fillId="9" borderId="38" xfId="0" applyFont="1" applyFill="1" applyBorder="1" applyAlignment="1">
      <alignment horizontal="center" vertical="center" wrapText="1"/>
    </xf>
    <xf numFmtId="0" fontId="4" fillId="10" borderId="38" xfId="0" applyFont="1" applyFill="1" applyBorder="1"/>
    <xf numFmtId="9" fontId="24" fillId="2" borderId="23" xfId="1" applyFont="1" applyFill="1" applyBorder="1" applyAlignment="1">
      <alignment horizontal="center" vertical="center" wrapText="1"/>
    </xf>
    <xf numFmtId="9" fontId="24" fillId="2" borderId="21" xfId="1" applyFont="1" applyFill="1" applyBorder="1" applyAlignment="1">
      <alignment horizontal="center" vertical="center" wrapText="1"/>
    </xf>
    <xf numFmtId="9" fontId="16" fillId="2" borderId="25" xfId="0" applyNumberFormat="1" applyFont="1" applyFill="1" applyBorder="1" applyAlignment="1">
      <alignment horizontal="center" vertical="center" wrapText="1"/>
    </xf>
    <xf numFmtId="9" fontId="16" fillId="2" borderId="37" xfId="0" applyNumberFormat="1" applyFont="1" applyFill="1" applyBorder="1" applyAlignment="1">
      <alignment horizontal="center" vertical="center" wrapText="1"/>
    </xf>
    <xf numFmtId="9" fontId="16" fillId="2" borderId="22" xfId="0" applyNumberFormat="1"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8"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10" borderId="16" xfId="0" applyFont="1" applyFill="1" applyBorder="1"/>
    <xf numFmtId="0" fontId="10"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4" fillId="4" borderId="16" xfId="0" applyFont="1" applyFill="1" applyBorder="1"/>
    <xf numFmtId="0" fontId="10" fillId="9" borderId="20" xfId="0" applyFont="1" applyFill="1" applyBorder="1" applyAlignment="1">
      <alignment horizontal="center" vertical="center" wrapText="1"/>
    </xf>
    <xf numFmtId="0" fontId="4" fillId="10" borderId="20" xfId="0" applyFont="1" applyFill="1" applyBorder="1"/>
    <xf numFmtId="0" fontId="9" fillId="6" borderId="8" xfId="0" applyFont="1" applyFill="1" applyBorder="1" applyAlignment="1">
      <alignment horizontal="left" vertical="center" wrapText="1"/>
    </xf>
    <xf numFmtId="165" fontId="9" fillId="6" borderId="18" xfId="0" applyNumberFormat="1" applyFont="1" applyFill="1" applyBorder="1" applyAlignment="1">
      <alignment horizontal="right" vertical="center" wrapText="1"/>
    </xf>
    <xf numFmtId="0" fontId="3" fillId="9" borderId="16" xfId="0" applyFont="1" applyFill="1" applyBorder="1" applyAlignment="1">
      <alignment horizontal="center" vertical="center" wrapText="1"/>
    </xf>
    <xf numFmtId="165" fontId="3" fillId="12" borderId="16" xfId="0" applyNumberFormat="1" applyFont="1" applyFill="1" applyBorder="1" applyAlignment="1">
      <alignment horizontal="center" vertical="center" wrapText="1"/>
    </xf>
    <xf numFmtId="0" fontId="3" fillId="12" borderId="16" xfId="0" applyFont="1" applyFill="1" applyBorder="1" applyAlignment="1">
      <alignment horizontal="center" vertical="center" wrapText="1"/>
    </xf>
    <xf numFmtId="0" fontId="6"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26" fillId="3" borderId="17" xfId="0" applyFont="1" applyFill="1" applyBorder="1" applyAlignment="1">
      <alignment horizontal="center" vertical="center" wrapText="1"/>
    </xf>
    <xf numFmtId="0" fontId="23" fillId="3" borderId="17" xfId="0" applyFont="1" applyFill="1" applyBorder="1" applyAlignment="1">
      <alignment horizontal="center" vertical="center" wrapText="1"/>
    </xf>
    <xf numFmtId="0" fontId="21" fillId="6" borderId="8"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20" fillId="0" borderId="6" xfId="0" applyFont="1" applyBorder="1"/>
    <xf numFmtId="0" fontId="20" fillId="0" borderId="7" xfId="0" applyFont="1" applyBorder="1"/>
    <xf numFmtId="0" fontId="26" fillId="3" borderId="17" xfId="0" applyFont="1" applyFill="1" applyBorder="1" applyAlignment="1">
      <alignment horizontal="left" vertical="center" wrapText="1"/>
    </xf>
    <xf numFmtId="0" fontId="22" fillId="0" borderId="17" xfId="0" applyFont="1" applyBorder="1" applyAlignment="1">
      <alignment horizontal="left"/>
    </xf>
    <xf numFmtId="0" fontId="22" fillId="6" borderId="8" xfId="0" applyFont="1" applyFill="1" applyBorder="1" applyAlignment="1">
      <alignment horizontal="left" vertical="center" wrapText="1"/>
    </xf>
    <xf numFmtId="0" fontId="16" fillId="0" borderId="27" xfId="0" applyFont="1" applyFill="1" applyBorder="1" applyAlignment="1">
      <alignment horizontal="center" vertical="center" wrapText="1"/>
    </xf>
    <xf numFmtId="0" fontId="16" fillId="0" borderId="26" xfId="0" applyFont="1" applyFill="1" applyBorder="1" applyAlignment="1">
      <alignment horizontal="center" vertical="center" wrapText="1"/>
    </xf>
    <xf numFmtId="14" fontId="16" fillId="0" borderId="27" xfId="0" applyNumberFormat="1" applyFont="1" applyFill="1" applyBorder="1" applyAlignment="1">
      <alignment horizontal="center" vertical="center" wrapText="1"/>
    </xf>
    <xf numFmtId="14" fontId="16" fillId="0" borderId="26" xfId="0" applyNumberFormat="1" applyFont="1" applyFill="1" applyBorder="1" applyAlignment="1">
      <alignment horizontal="center" vertical="center" wrapText="1"/>
    </xf>
    <xf numFmtId="44" fontId="16" fillId="0" borderId="27" xfId="0" applyNumberFormat="1" applyFont="1" applyFill="1" applyBorder="1" applyAlignment="1">
      <alignment horizontal="center" vertical="center" wrapText="1"/>
    </xf>
    <xf numFmtId="44" fontId="16" fillId="0" borderId="26" xfId="0" applyNumberFormat="1" applyFont="1" applyFill="1" applyBorder="1" applyAlignment="1">
      <alignment horizontal="center" vertical="center" wrapText="1"/>
    </xf>
    <xf numFmtId="44" fontId="4" fillId="0" borderId="27" xfId="0" applyNumberFormat="1" applyFont="1" applyFill="1" applyBorder="1" applyAlignment="1">
      <alignment horizontal="center" vertical="center" wrapText="1"/>
    </xf>
    <xf numFmtId="44" fontId="4" fillId="0" borderId="26" xfId="0" applyNumberFormat="1" applyFont="1" applyFill="1" applyBorder="1" applyAlignment="1">
      <alignment horizontal="center" vertical="center" wrapText="1"/>
    </xf>
    <xf numFmtId="0" fontId="26" fillId="3" borderId="14" xfId="0" applyFont="1" applyFill="1" applyBorder="1" applyAlignment="1">
      <alignment horizontal="center" vertical="center" wrapText="1"/>
    </xf>
    <xf numFmtId="167" fontId="2" fillId="2" borderId="46" xfId="0" applyNumberFormat="1" applyFont="1" applyFill="1" applyBorder="1" applyAlignment="1">
      <alignment horizontal="center" vertical="center" wrapText="1"/>
    </xf>
    <xf numFmtId="167" fontId="2" fillId="2" borderId="47" xfId="0" applyNumberFormat="1" applyFont="1" applyFill="1" applyBorder="1" applyAlignment="1">
      <alignment horizontal="center" vertical="center" wrapText="1"/>
    </xf>
    <xf numFmtId="9" fontId="14" fillId="2" borderId="45" xfId="1" applyFont="1" applyFill="1" applyBorder="1" applyAlignment="1">
      <alignment horizontal="center" vertical="center" wrapText="1"/>
    </xf>
    <xf numFmtId="9" fontId="14" fillId="2" borderId="48" xfId="1" applyFont="1" applyFill="1" applyBorder="1" applyAlignment="1">
      <alignment horizontal="center" vertical="center" wrapText="1"/>
    </xf>
    <xf numFmtId="9" fontId="14" fillId="2" borderId="49" xfId="1" applyFont="1" applyFill="1" applyBorder="1" applyAlignment="1">
      <alignment horizontal="center" vertical="center" wrapText="1"/>
    </xf>
    <xf numFmtId="9" fontId="14" fillId="2" borderId="38" xfId="1" applyFont="1" applyFill="1" applyBorder="1" applyAlignment="1">
      <alignment horizontal="center" vertical="center" wrapText="1"/>
    </xf>
    <xf numFmtId="9" fontId="14" fillId="2" borderId="25" xfId="1" applyFont="1" applyFill="1" applyBorder="1" applyAlignment="1">
      <alignment horizontal="center" vertical="center" wrapText="1"/>
    </xf>
    <xf numFmtId="9" fontId="14" fillId="2" borderId="50" xfId="1" applyFont="1" applyFill="1" applyBorder="1" applyAlignment="1">
      <alignment horizontal="center" vertical="center" wrapText="1"/>
    </xf>
    <xf numFmtId="9" fontId="14" fillId="2" borderId="51" xfId="1" applyFont="1" applyFill="1" applyBorder="1" applyAlignment="1">
      <alignment horizontal="center" vertical="center" wrapText="1"/>
    </xf>
    <xf numFmtId="9" fontId="14" fillId="2" borderId="52" xfId="1" applyFont="1" applyFill="1" applyBorder="1" applyAlignment="1">
      <alignment horizontal="center" vertical="center" wrapText="1"/>
    </xf>
  </cellXfs>
  <cellStyles count="4">
    <cellStyle name="Millares" xfId="3" builtinId="3"/>
    <cellStyle name="Moneda 2" xfId="2"/>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025"/>
  <sheetViews>
    <sheetView tabSelected="1" topLeftCell="C52" zoomScale="70" zoomScaleNormal="70" workbookViewId="0">
      <selection activeCell="P63" sqref="P63:R64"/>
    </sheetView>
  </sheetViews>
  <sheetFormatPr baseColWidth="10" defaultColWidth="14.42578125" defaultRowHeight="15" customHeight="1" x14ac:dyDescent="0.2"/>
  <cols>
    <col min="1" max="1" width="1.5703125" style="61" customWidth="1"/>
    <col min="2" max="2" width="38.85546875" style="61" customWidth="1"/>
    <col min="3" max="3" width="13.85546875" style="61" customWidth="1"/>
    <col min="4" max="4" width="68.5703125" style="61" customWidth="1"/>
    <col min="5" max="5" width="22.28515625" style="61" customWidth="1"/>
    <col min="6" max="6" width="18.7109375" style="61" customWidth="1"/>
    <col min="7" max="7" width="22.42578125" style="61" customWidth="1"/>
    <col min="8" max="8" width="25.7109375" style="61" customWidth="1"/>
    <col min="9" max="9" width="15.85546875" style="61" customWidth="1"/>
    <col min="10" max="10" width="22.5703125" style="61" customWidth="1"/>
    <col min="11" max="11" width="24.28515625" style="61" customWidth="1"/>
    <col min="12" max="14" width="15.85546875" style="61" customWidth="1"/>
    <col min="15" max="15" width="21" style="61" customWidth="1"/>
    <col min="16" max="16" width="20.7109375" style="61" customWidth="1"/>
    <col min="17" max="17" width="30.7109375" style="61" customWidth="1"/>
    <col min="18" max="18" width="19.85546875" style="61" customWidth="1"/>
    <col min="19" max="19" width="27.5703125" style="61" customWidth="1"/>
    <col min="20" max="20" width="21" style="61" customWidth="1"/>
    <col min="21" max="21" width="13.5703125" style="61" customWidth="1"/>
    <col min="22" max="22" width="26.5703125" style="61" customWidth="1"/>
    <col min="23" max="23" width="2.7109375" style="61" customWidth="1"/>
    <col min="24" max="24" width="10.7109375" style="61" customWidth="1"/>
    <col min="25" max="16384" width="14.42578125" style="61"/>
  </cols>
  <sheetData>
    <row r="1" spans="1:36" ht="12.75" customHeight="1" thickBot="1" x14ac:dyDescent="0.25">
      <c r="A1" s="56" t="s">
        <v>5</v>
      </c>
      <c r="B1" s="56" t="s">
        <v>5</v>
      </c>
      <c r="C1" s="56" t="s">
        <v>5</v>
      </c>
      <c r="D1" s="56" t="s">
        <v>5</v>
      </c>
      <c r="E1" s="56" t="s">
        <v>5</v>
      </c>
      <c r="F1" s="56" t="s">
        <v>5</v>
      </c>
      <c r="G1" s="56" t="s">
        <v>5</v>
      </c>
      <c r="H1" s="56" t="s">
        <v>5</v>
      </c>
      <c r="I1" s="57"/>
      <c r="J1" s="58" t="s">
        <v>5</v>
      </c>
      <c r="K1" s="59"/>
      <c r="L1" s="59"/>
      <c r="M1" s="59"/>
      <c r="N1" s="58" t="s">
        <v>5</v>
      </c>
      <c r="O1" s="59"/>
      <c r="P1" s="59"/>
      <c r="Q1" s="56" t="s">
        <v>5</v>
      </c>
      <c r="R1" s="56" t="s">
        <v>5</v>
      </c>
      <c r="S1" s="56" t="s">
        <v>5</v>
      </c>
      <c r="T1" s="56" t="s">
        <v>5</v>
      </c>
      <c r="U1" s="56" t="s">
        <v>5</v>
      </c>
      <c r="V1" s="56" t="s">
        <v>5</v>
      </c>
      <c r="W1" s="56" t="s">
        <v>5</v>
      </c>
      <c r="X1" s="60" t="s">
        <v>5</v>
      </c>
    </row>
    <row r="2" spans="1:36" ht="33.75" customHeight="1" x14ac:dyDescent="0.2">
      <c r="A2" s="1"/>
      <c r="B2" s="6"/>
      <c r="C2" s="6"/>
      <c r="D2" s="214" t="s">
        <v>35</v>
      </c>
      <c r="E2" s="214"/>
      <c r="F2" s="214"/>
      <c r="G2" s="214"/>
      <c r="H2" s="214"/>
      <c r="I2" s="214"/>
      <c r="J2" s="214"/>
      <c r="K2" s="214"/>
      <c r="L2" s="214"/>
      <c r="M2" s="214"/>
      <c r="N2" s="214"/>
      <c r="O2" s="214"/>
      <c r="P2" s="214"/>
      <c r="Q2" s="18" t="s">
        <v>0</v>
      </c>
      <c r="R2" s="19" t="s">
        <v>40</v>
      </c>
      <c r="S2" s="1"/>
      <c r="T2" s="24"/>
      <c r="U2" s="24"/>
      <c r="V2" s="24"/>
      <c r="W2" s="24"/>
      <c r="X2" s="25"/>
      <c r="Y2" s="62"/>
      <c r="Z2" s="62"/>
      <c r="AA2" s="62"/>
      <c r="AB2" s="62"/>
      <c r="AC2" s="62"/>
      <c r="AD2" s="62"/>
      <c r="AE2" s="62"/>
      <c r="AF2" s="62"/>
      <c r="AG2" s="62"/>
      <c r="AH2" s="62"/>
      <c r="AI2" s="62"/>
      <c r="AJ2" s="62"/>
    </row>
    <row r="3" spans="1:36" ht="33.75" customHeight="1" x14ac:dyDescent="0.2">
      <c r="A3" s="1"/>
      <c r="B3" s="7"/>
      <c r="C3" s="7"/>
      <c r="D3" s="215"/>
      <c r="E3" s="215"/>
      <c r="F3" s="215"/>
      <c r="G3" s="215"/>
      <c r="H3" s="215"/>
      <c r="I3" s="215"/>
      <c r="J3" s="215"/>
      <c r="K3" s="215"/>
      <c r="L3" s="215"/>
      <c r="M3" s="215"/>
      <c r="N3" s="215"/>
      <c r="O3" s="215"/>
      <c r="P3" s="215"/>
      <c r="Q3" s="20" t="s">
        <v>1</v>
      </c>
      <c r="R3" s="21">
        <v>7</v>
      </c>
      <c r="S3" s="1"/>
      <c r="T3" s="24"/>
      <c r="U3" s="24"/>
      <c r="V3" s="26"/>
      <c r="W3" s="26"/>
      <c r="X3" s="25"/>
      <c r="Y3" s="62"/>
      <c r="Z3" s="62"/>
      <c r="AA3" s="62"/>
      <c r="AB3" s="62"/>
      <c r="AC3" s="62"/>
      <c r="AD3" s="62"/>
      <c r="AE3" s="62"/>
      <c r="AF3" s="62"/>
      <c r="AG3" s="62"/>
      <c r="AH3" s="62"/>
      <c r="AI3" s="62"/>
      <c r="AJ3" s="62"/>
    </row>
    <row r="4" spans="1:36" ht="33.75" customHeight="1" thickBot="1" x14ac:dyDescent="0.25">
      <c r="A4" s="1"/>
      <c r="B4" s="8"/>
      <c r="C4" s="8"/>
      <c r="D4" s="213" t="s">
        <v>51</v>
      </c>
      <c r="E4" s="213"/>
      <c r="F4" s="213"/>
      <c r="G4" s="213"/>
      <c r="H4" s="213"/>
      <c r="I4" s="213"/>
      <c r="J4" s="213"/>
      <c r="K4" s="213"/>
      <c r="L4" s="213"/>
      <c r="M4" s="213"/>
      <c r="N4" s="213"/>
      <c r="O4" s="213"/>
      <c r="P4" s="213"/>
      <c r="Q4" s="22" t="s">
        <v>2</v>
      </c>
      <c r="R4" s="23">
        <v>43735</v>
      </c>
      <c r="S4" s="1"/>
      <c r="T4" s="24"/>
      <c r="U4" s="24"/>
      <c r="V4" s="24"/>
      <c r="W4" s="24"/>
      <c r="X4" s="24"/>
      <c r="Y4" s="62"/>
      <c r="Z4" s="62"/>
      <c r="AA4" s="62"/>
      <c r="AB4" s="62"/>
      <c r="AC4" s="62"/>
      <c r="AD4" s="62"/>
      <c r="AE4" s="62"/>
      <c r="AF4" s="62"/>
      <c r="AG4" s="62"/>
      <c r="AH4" s="62"/>
      <c r="AI4" s="62"/>
      <c r="AJ4" s="62"/>
    </row>
    <row r="5" spans="1:36" ht="9" customHeight="1" x14ac:dyDescent="0.2">
      <c r="A5" s="1"/>
      <c r="B5" s="63"/>
      <c r="C5" s="63"/>
      <c r="D5" s="63"/>
      <c r="E5" s="2"/>
      <c r="F5" s="2"/>
      <c r="G5" s="2"/>
      <c r="H5" s="2"/>
      <c r="I5" s="15"/>
      <c r="J5" s="2"/>
      <c r="K5" s="15"/>
      <c r="L5" s="15"/>
      <c r="M5" s="15"/>
      <c r="N5" s="2"/>
      <c r="O5" s="15"/>
      <c r="P5" s="15"/>
      <c r="Q5" s="17"/>
      <c r="R5" s="17"/>
      <c r="S5" s="1"/>
      <c r="T5" s="24"/>
      <c r="U5" s="24"/>
      <c r="V5" s="24"/>
      <c r="W5" s="24"/>
      <c r="X5" s="24"/>
      <c r="Y5" s="27"/>
      <c r="Z5" s="25"/>
      <c r="AA5" s="62"/>
      <c r="AB5" s="62"/>
      <c r="AC5" s="62"/>
      <c r="AD5" s="62"/>
      <c r="AE5" s="62"/>
      <c r="AF5" s="62"/>
      <c r="AG5" s="62"/>
      <c r="AH5" s="62"/>
      <c r="AI5" s="62"/>
      <c r="AJ5" s="62"/>
    </row>
    <row r="6" spans="1:36" ht="18" customHeight="1" x14ac:dyDescent="0.3">
      <c r="A6" s="1"/>
      <c r="B6" s="219" t="s">
        <v>16</v>
      </c>
      <c r="C6" s="220"/>
      <c r="D6" s="220"/>
      <c r="E6" s="220"/>
      <c r="F6" s="220"/>
      <c r="G6" s="220"/>
      <c r="H6" s="221"/>
      <c r="I6" s="11"/>
      <c r="J6" s="3"/>
      <c r="K6" s="13"/>
      <c r="L6" s="13"/>
      <c r="M6" s="13"/>
      <c r="N6" s="3"/>
      <c r="O6" s="13"/>
      <c r="P6" s="13"/>
      <c r="Q6" s="17"/>
      <c r="R6" s="17"/>
      <c r="S6" s="1"/>
      <c r="T6" s="24"/>
      <c r="U6" s="24"/>
      <c r="V6" s="24"/>
      <c r="W6" s="24"/>
      <c r="X6" s="24"/>
      <c r="Y6" s="27"/>
      <c r="Z6" s="25"/>
      <c r="AA6" s="62"/>
      <c r="AB6" s="62"/>
      <c r="AC6" s="62"/>
      <c r="AD6" s="62"/>
      <c r="AE6" s="62"/>
      <c r="AF6" s="62"/>
      <c r="AG6" s="62"/>
      <c r="AH6" s="62"/>
      <c r="AI6" s="62"/>
      <c r="AJ6" s="62"/>
    </row>
    <row r="7" spans="1:36" ht="9.75" customHeight="1" x14ac:dyDescent="0.2">
      <c r="A7" s="1"/>
      <c r="B7" s="41"/>
      <c r="C7" s="13"/>
      <c r="D7" s="14"/>
      <c r="E7" s="14"/>
      <c r="F7" s="14"/>
      <c r="G7" s="14"/>
      <c r="H7" s="14"/>
      <c r="I7" s="14"/>
      <c r="J7" s="13"/>
      <c r="K7" s="13"/>
      <c r="L7" s="13"/>
      <c r="M7" s="13"/>
      <c r="N7" s="13"/>
      <c r="O7" s="13"/>
      <c r="P7" s="13"/>
      <c r="Q7" s="1"/>
      <c r="R7" s="1"/>
      <c r="S7" s="1"/>
      <c r="T7" s="24"/>
      <c r="U7" s="24"/>
      <c r="V7" s="24"/>
      <c r="W7" s="24"/>
      <c r="X7" s="24"/>
      <c r="Y7" s="27"/>
      <c r="Z7" s="25"/>
      <c r="AA7" s="62"/>
      <c r="AB7" s="62"/>
      <c r="AC7" s="62"/>
      <c r="AD7" s="62"/>
      <c r="AE7" s="62"/>
      <c r="AF7" s="62"/>
      <c r="AG7" s="62"/>
      <c r="AH7" s="62"/>
      <c r="AI7" s="62"/>
      <c r="AJ7" s="62"/>
    </row>
    <row r="8" spans="1:36" ht="39" customHeight="1" x14ac:dyDescent="0.25">
      <c r="A8" s="1"/>
      <c r="B8" s="222" t="s">
        <v>19</v>
      </c>
      <c r="C8" s="223"/>
      <c r="D8" s="217" t="s">
        <v>98</v>
      </c>
      <c r="E8" s="217"/>
      <c r="F8" s="217"/>
      <c r="G8" s="217"/>
      <c r="H8" s="217"/>
      <c r="I8" s="217"/>
      <c r="J8" s="216" t="s">
        <v>36</v>
      </c>
      <c r="K8" s="216"/>
      <c r="L8" s="216"/>
      <c r="M8" s="131" t="s">
        <v>68</v>
      </c>
      <c r="N8" s="131"/>
      <c r="O8" s="131"/>
      <c r="P8" s="131"/>
      <c r="Q8" s="131"/>
      <c r="R8" s="131"/>
      <c r="S8" s="1"/>
      <c r="T8" s="24"/>
      <c r="U8" s="24"/>
      <c r="V8" s="24"/>
      <c r="W8" s="24"/>
      <c r="X8" s="24"/>
      <c r="Y8" s="27"/>
      <c r="Z8" s="25"/>
      <c r="AA8" s="62"/>
      <c r="AB8" s="62"/>
      <c r="AC8" s="62"/>
      <c r="AD8" s="62"/>
      <c r="AE8" s="62"/>
      <c r="AF8" s="62"/>
      <c r="AG8" s="62"/>
      <c r="AH8" s="62"/>
      <c r="AI8" s="62"/>
      <c r="AJ8" s="62"/>
    </row>
    <row r="9" spans="1:36" ht="39" customHeight="1" x14ac:dyDescent="0.2">
      <c r="A9" s="12"/>
      <c r="B9" s="64" t="s">
        <v>28</v>
      </c>
      <c r="C9" s="217" t="s">
        <v>66</v>
      </c>
      <c r="D9" s="217"/>
      <c r="E9" s="217"/>
      <c r="F9" s="217"/>
      <c r="G9" s="216" t="s">
        <v>21</v>
      </c>
      <c r="H9" s="216"/>
      <c r="I9" s="131" t="s">
        <v>52</v>
      </c>
      <c r="J9" s="131"/>
      <c r="K9" s="131"/>
      <c r="L9" s="131"/>
      <c r="M9" s="216" t="s">
        <v>29</v>
      </c>
      <c r="N9" s="216"/>
      <c r="O9" s="65"/>
      <c r="P9" s="131" t="s">
        <v>53</v>
      </c>
      <c r="Q9" s="131"/>
      <c r="R9" s="131"/>
      <c r="S9" s="1"/>
      <c r="T9" s="24"/>
      <c r="U9" s="24"/>
      <c r="V9" s="24"/>
      <c r="W9" s="24"/>
      <c r="X9" s="24"/>
      <c r="Y9" s="27"/>
      <c r="Z9" s="25"/>
      <c r="AA9" s="62"/>
      <c r="AB9" s="62"/>
      <c r="AC9" s="62"/>
      <c r="AD9" s="62"/>
      <c r="AE9" s="62"/>
      <c r="AF9" s="62"/>
      <c r="AG9" s="62"/>
      <c r="AH9" s="62"/>
      <c r="AI9" s="62"/>
      <c r="AJ9" s="62"/>
    </row>
    <row r="10" spans="1:36" ht="38.25" customHeight="1" x14ac:dyDescent="0.25">
      <c r="A10" s="12"/>
      <c r="B10" s="66" t="s">
        <v>30</v>
      </c>
      <c r="C10" s="64"/>
      <c r="D10" s="147" t="s">
        <v>54</v>
      </c>
      <c r="E10" s="147"/>
      <c r="F10" s="147"/>
      <c r="G10" s="147"/>
      <c r="H10" s="216" t="s">
        <v>17</v>
      </c>
      <c r="I10" s="216"/>
      <c r="J10" s="147" t="s">
        <v>55</v>
      </c>
      <c r="K10" s="147"/>
      <c r="L10" s="147"/>
      <c r="M10" s="216" t="s">
        <v>20</v>
      </c>
      <c r="N10" s="216"/>
      <c r="O10" s="216"/>
      <c r="P10" s="216"/>
      <c r="Q10" s="147" t="s">
        <v>67</v>
      </c>
      <c r="R10" s="147"/>
      <c r="S10" s="1"/>
      <c r="T10" s="24"/>
      <c r="U10" s="24"/>
      <c r="V10" s="24"/>
      <c r="W10" s="24"/>
      <c r="X10" s="24"/>
      <c r="Y10" s="27"/>
      <c r="Z10" s="25"/>
      <c r="AA10" s="62"/>
      <c r="AB10" s="62"/>
      <c r="AC10" s="62"/>
      <c r="AD10" s="62"/>
      <c r="AE10" s="62"/>
      <c r="AF10" s="62"/>
      <c r="AG10" s="62"/>
      <c r="AH10" s="62"/>
      <c r="AI10" s="62"/>
      <c r="AJ10" s="62"/>
    </row>
    <row r="11" spans="1:36" ht="38.25" customHeight="1" x14ac:dyDescent="0.2">
      <c r="A11" s="12"/>
      <c r="B11" s="168" t="s">
        <v>56</v>
      </c>
      <c r="C11" s="168"/>
      <c r="D11" s="168"/>
      <c r="E11" s="168"/>
      <c r="F11" s="168"/>
      <c r="G11" s="168"/>
      <c r="H11" s="168"/>
      <c r="I11" s="168"/>
      <c r="J11" s="168"/>
      <c r="K11" s="168"/>
      <c r="L11" s="168"/>
      <c r="M11" s="168"/>
      <c r="N11" s="168"/>
      <c r="O11" s="168"/>
      <c r="P11" s="168"/>
      <c r="Q11" s="168"/>
      <c r="R11" s="168"/>
      <c r="S11" s="12"/>
      <c r="T11" s="40"/>
      <c r="U11" s="40"/>
      <c r="V11" s="40"/>
      <c r="W11" s="40"/>
      <c r="X11" s="40"/>
      <c r="Y11" s="27"/>
      <c r="Z11" s="25"/>
      <c r="AA11" s="62"/>
      <c r="AB11" s="62"/>
      <c r="AC11" s="62"/>
      <c r="AD11" s="62"/>
      <c r="AE11" s="62"/>
      <c r="AF11" s="62"/>
      <c r="AG11" s="62"/>
      <c r="AH11" s="62"/>
      <c r="AI11" s="62"/>
      <c r="AJ11" s="62"/>
    </row>
    <row r="12" spans="1:36" ht="38.25" customHeight="1" x14ac:dyDescent="0.2">
      <c r="A12" s="56"/>
      <c r="B12" s="43" t="s">
        <v>37</v>
      </c>
      <c r="C12" s="208" t="s">
        <v>75</v>
      </c>
      <c r="D12" s="218"/>
      <c r="E12" s="218"/>
      <c r="F12" s="218"/>
      <c r="G12" s="218"/>
      <c r="H12" s="218"/>
      <c r="I12" s="218"/>
      <c r="J12" s="218"/>
      <c r="K12" s="218"/>
      <c r="L12" s="164" t="s">
        <v>11</v>
      </c>
      <c r="M12" s="164"/>
      <c r="N12" s="129">
        <v>0.2</v>
      </c>
      <c r="O12" s="130"/>
      <c r="P12" s="209" t="s">
        <v>38</v>
      </c>
      <c r="Q12" s="209"/>
      <c r="R12" s="44">
        <f>N21*N12</f>
        <v>0.2</v>
      </c>
      <c r="S12" s="9"/>
      <c r="T12" s="28"/>
      <c r="U12" s="28"/>
      <c r="V12" s="28"/>
      <c r="W12" s="67"/>
      <c r="X12" s="68"/>
      <c r="Y12" s="62"/>
      <c r="Z12" s="62"/>
      <c r="AA12" s="62"/>
      <c r="AB12" s="62"/>
      <c r="AC12" s="62"/>
      <c r="AD12" s="62"/>
      <c r="AE12" s="62"/>
      <c r="AF12" s="62"/>
      <c r="AG12" s="62"/>
      <c r="AH12" s="62"/>
      <c r="AI12" s="62"/>
      <c r="AJ12" s="62"/>
    </row>
    <row r="13" spans="1:36" ht="45" customHeight="1" x14ac:dyDescent="0.2">
      <c r="A13" s="56"/>
      <c r="B13" s="118" t="s">
        <v>6</v>
      </c>
      <c r="C13" s="120" t="s">
        <v>33</v>
      </c>
      <c r="D13" s="120" t="s">
        <v>7</v>
      </c>
      <c r="E13" s="120" t="s">
        <v>8</v>
      </c>
      <c r="F13" s="120" t="s">
        <v>9</v>
      </c>
      <c r="G13" s="120" t="s">
        <v>3</v>
      </c>
      <c r="H13" s="120" t="s">
        <v>4</v>
      </c>
      <c r="I13" s="132" t="s">
        <v>31</v>
      </c>
      <c r="J13" s="133"/>
      <c r="K13" s="133"/>
      <c r="L13" s="133"/>
      <c r="M13" s="133"/>
      <c r="N13" s="133"/>
      <c r="O13" s="134"/>
      <c r="P13" s="124" t="s">
        <v>32</v>
      </c>
      <c r="Q13" s="125"/>
      <c r="R13" s="118"/>
      <c r="S13" s="4"/>
      <c r="T13" s="29"/>
      <c r="U13" s="30"/>
      <c r="V13" s="29"/>
      <c r="W13" s="67"/>
      <c r="X13" s="67"/>
      <c r="Y13" s="62"/>
      <c r="Z13" s="62"/>
      <c r="AA13" s="62"/>
      <c r="AB13" s="62"/>
      <c r="AC13" s="62"/>
      <c r="AD13" s="62"/>
      <c r="AE13" s="62"/>
      <c r="AF13" s="62"/>
      <c r="AG13" s="62"/>
      <c r="AH13" s="62"/>
      <c r="AI13" s="62"/>
      <c r="AJ13" s="62"/>
    </row>
    <row r="14" spans="1:36" ht="36" customHeight="1" x14ac:dyDescent="0.2">
      <c r="A14" s="57"/>
      <c r="B14" s="119"/>
      <c r="C14" s="121"/>
      <c r="D14" s="121"/>
      <c r="E14" s="121"/>
      <c r="F14" s="121"/>
      <c r="G14" s="121"/>
      <c r="H14" s="121"/>
      <c r="I14" s="69" t="s">
        <v>34</v>
      </c>
      <c r="J14" s="70" t="s">
        <v>24</v>
      </c>
      <c r="K14" s="70" t="s">
        <v>25</v>
      </c>
      <c r="L14" s="70" t="s">
        <v>26</v>
      </c>
      <c r="M14" s="70" t="s">
        <v>27</v>
      </c>
      <c r="N14" s="70" t="s">
        <v>18</v>
      </c>
      <c r="O14" s="71" t="s">
        <v>58</v>
      </c>
      <c r="P14" s="126"/>
      <c r="Q14" s="127"/>
      <c r="R14" s="128"/>
      <c r="S14" s="16"/>
      <c r="T14" s="31"/>
      <c r="U14" s="31"/>
      <c r="V14" s="31"/>
      <c r="W14" s="72"/>
      <c r="X14" s="68"/>
      <c r="Y14" s="62"/>
      <c r="Z14" s="62"/>
      <c r="AA14" s="62"/>
      <c r="AB14" s="62"/>
      <c r="AC14" s="62"/>
      <c r="AD14" s="62"/>
      <c r="AE14" s="62"/>
      <c r="AF14" s="62"/>
      <c r="AG14" s="62"/>
      <c r="AH14" s="62"/>
      <c r="AI14" s="62"/>
      <c r="AJ14" s="62"/>
    </row>
    <row r="15" spans="1:36" ht="70.5" customHeight="1" x14ac:dyDescent="0.2">
      <c r="A15" s="176"/>
      <c r="B15" s="161" t="s">
        <v>69</v>
      </c>
      <c r="C15" s="148" t="s">
        <v>57</v>
      </c>
      <c r="D15" s="150" t="s">
        <v>70</v>
      </c>
      <c r="E15" s="152">
        <v>43466</v>
      </c>
      <c r="F15" s="152">
        <v>43830</v>
      </c>
      <c r="G15" s="154" t="s">
        <v>73</v>
      </c>
      <c r="H15" s="156" t="s">
        <v>123</v>
      </c>
      <c r="I15" s="73" t="s">
        <v>22</v>
      </c>
      <c r="J15" s="102">
        <v>41</v>
      </c>
      <c r="K15" s="102">
        <v>38</v>
      </c>
      <c r="L15" s="102">
        <v>30</v>
      </c>
      <c r="M15" s="102">
        <v>15</v>
      </c>
      <c r="N15" s="102">
        <f>J15+K15+L15+M15</f>
        <v>124</v>
      </c>
      <c r="O15" s="135">
        <f>N16/N15</f>
        <v>1</v>
      </c>
      <c r="P15" s="158" t="s">
        <v>129</v>
      </c>
      <c r="Q15" s="159"/>
      <c r="R15" s="160"/>
      <c r="S15" s="74"/>
      <c r="T15" s="174"/>
      <c r="U15" s="75"/>
      <c r="V15" s="67"/>
      <c r="W15" s="67"/>
      <c r="X15" s="68"/>
      <c r="Y15" s="62"/>
      <c r="Z15" s="62"/>
      <c r="AA15" s="62"/>
      <c r="AB15" s="62"/>
      <c r="AC15" s="62"/>
      <c r="AD15" s="62"/>
      <c r="AE15" s="62"/>
      <c r="AF15" s="62"/>
      <c r="AG15" s="62"/>
      <c r="AH15" s="62"/>
      <c r="AI15" s="62"/>
      <c r="AJ15" s="62"/>
    </row>
    <row r="16" spans="1:36" ht="74.25" customHeight="1" x14ac:dyDescent="0.2">
      <c r="A16" s="176"/>
      <c r="B16" s="162"/>
      <c r="C16" s="149"/>
      <c r="D16" s="151"/>
      <c r="E16" s="153"/>
      <c r="F16" s="153"/>
      <c r="G16" s="155"/>
      <c r="H16" s="157"/>
      <c r="I16" s="52" t="s">
        <v>23</v>
      </c>
      <c r="J16" s="103">
        <v>41</v>
      </c>
      <c r="K16" s="103">
        <v>38</v>
      </c>
      <c r="L16" s="103">
        <v>30</v>
      </c>
      <c r="M16" s="103">
        <v>15</v>
      </c>
      <c r="N16" s="102">
        <f>J16+K16+L16+M16</f>
        <v>124</v>
      </c>
      <c r="O16" s="136"/>
      <c r="P16" s="187"/>
      <c r="Q16" s="188"/>
      <c r="R16" s="189"/>
      <c r="S16" s="76"/>
      <c r="T16" s="175"/>
      <c r="U16" s="77"/>
      <c r="V16" s="72"/>
      <c r="W16" s="72"/>
      <c r="X16" s="68"/>
      <c r="Y16" s="62"/>
      <c r="Z16" s="62"/>
      <c r="AA16" s="62"/>
      <c r="AB16" s="62"/>
      <c r="AC16" s="62"/>
      <c r="AD16" s="62"/>
      <c r="AE16" s="62"/>
      <c r="AF16" s="62"/>
      <c r="AG16" s="62"/>
      <c r="AH16" s="62"/>
      <c r="AI16" s="62"/>
      <c r="AJ16" s="62"/>
    </row>
    <row r="17" spans="1:36" ht="63" customHeight="1" x14ac:dyDescent="0.2">
      <c r="A17" s="176"/>
      <c r="B17" s="162"/>
      <c r="C17" s="148" t="s">
        <v>59</v>
      </c>
      <c r="D17" s="150" t="s">
        <v>71</v>
      </c>
      <c r="E17" s="152">
        <v>43466</v>
      </c>
      <c r="F17" s="152">
        <v>43830</v>
      </c>
      <c r="G17" s="154" t="s">
        <v>73</v>
      </c>
      <c r="H17" s="156" t="s">
        <v>124</v>
      </c>
      <c r="I17" s="73" t="s">
        <v>22</v>
      </c>
      <c r="J17" s="102">
        <v>41</v>
      </c>
      <c r="K17" s="102">
        <v>38</v>
      </c>
      <c r="L17" s="73">
        <v>30</v>
      </c>
      <c r="M17" s="73">
        <v>15</v>
      </c>
      <c r="N17" s="102">
        <f>SUM(J17:M17)</f>
        <v>124</v>
      </c>
      <c r="O17" s="135">
        <f>N18/N17</f>
        <v>1</v>
      </c>
      <c r="P17" s="158" t="s">
        <v>138</v>
      </c>
      <c r="Q17" s="159"/>
      <c r="R17" s="160"/>
      <c r="S17" s="74"/>
      <c r="T17" s="175"/>
      <c r="U17" s="75"/>
      <c r="V17" s="67"/>
      <c r="W17" s="67"/>
      <c r="X17" s="68"/>
      <c r="Y17" s="62"/>
      <c r="Z17" s="62"/>
      <c r="AA17" s="62"/>
      <c r="AB17" s="62"/>
      <c r="AC17" s="62"/>
      <c r="AD17" s="62"/>
      <c r="AE17" s="62"/>
      <c r="AF17" s="62"/>
      <c r="AG17" s="62"/>
      <c r="AH17" s="62"/>
      <c r="AI17" s="62"/>
      <c r="AJ17" s="62"/>
    </row>
    <row r="18" spans="1:36" ht="85.5" customHeight="1" x14ac:dyDescent="0.2">
      <c r="A18" s="176"/>
      <c r="B18" s="162"/>
      <c r="C18" s="149"/>
      <c r="D18" s="151"/>
      <c r="E18" s="153"/>
      <c r="F18" s="153"/>
      <c r="G18" s="155"/>
      <c r="H18" s="157"/>
      <c r="I18" s="52" t="s">
        <v>23</v>
      </c>
      <c r="J18" s="103">
        <v>41</v>
      </c>
      <c r="K18" s="103">
        <v>38</v>
      </c>
      <c r="L18" s="52">
        <v>30</v>
      </c>
      <c r="M18" s="52">
        <v>15</v>
      </c>
      <c r="N18" s="102">
        <f>SUM(J18:M18)</f>
        <v>124</v>
      </c>
      <c r="O18" s="136"/>
      <c r="P18" s="187"/>
      <c r="Q18" s="188"/>
      <c r="R18" s="189"/>
      <c r="S18" s="76"/>
      <c r="T18" s="175"/>
      <c r="U18" s="77"/>
      <c r="V18" s="72"/>
      <c r="W18" s="72"/>
      <c r="X18" s="68"/>
      <c r="Y18" s="62"/>
      <c r="Z18" s="62"/>
      <c r="AA18" s="62"/>
      <c r="AB18" s="62"/>
      <c r="AC18" s="62"/>
      <c r="AD18" s="62"/>
      <c r="AE18" s="62"/>
      <c r="AF18" s="62"/>
      <c r="AG18" s="62"/>
      <c r="AH18" s="62"/>
      <c r="AI18" s="62"/>
      <c r="AJ18" s="62"/>
    </row>
    <row r="19" spans="1:36" ht="48.75" customHeight="1" x14ac:dyDescent="0.2">
      <c r="A19" s="176"/>
      <c r="B19" s="162"/>
      <c r="C19" s="148" t="s">
        <v>72</v>
      </c>
      <c r="D19" s="150" t="s">
        <v>117</v>
      </c>
      <c r="E19" s="152">
        <v>43466</v>
      </c>
      <c r="F19" s="152">
        <v>43830</v>
      </c>
      <c r="G19" s="154" t="s">
        <v>73</v>
      </c>
      <c r="H19" s="156" t="s">
        <v>74</v>
      </c>
      <c r="I19" s="49" t="s">
        <v>22</v>
      </c>
      <c r="J19" s="102">
        <v>41</v>
      </c>
      <c r="K19" s="102">
        <v>38</v>
      </c>
      <c r="L19" s="49">
        <v>45</v>
      </c>
      <c r="M19" s="49">
        <v>50</v>
      </c>
      <c r="N19" s="102">
        <f>SUM(J19:M19)</f>
        <v>174</v>
      </c>
      <c r="O19" s="137">
        <f>N20/N19</f>
        <v>1</v>
      </c>
      <c r="P19" s="158" t="s">
        <v>129</v>
      </c>
      <c r="Q19" s="159"/>
      <c r="R19" s="160"/>
      <c r="S19" s="74"/>
      <c r="T19" s="175"/>
      <c r="U19" s="75"/>
      <c r="V19" s="67"/>
      <c r="W19" s="67"/>
      <c r="X19" s="68"/>
      <c r="Y19" s="62"/>
      <c r="Z19" s="62"/>
      <c r="AA19" s="62"/>
      <c r="AB19" s="62"/>
      <c r="AC19" s="62"/>
      <c r="AD19" s="62"/>
      <c r="AE19" s="62"/>
      <c r="AF19" s="62"/>
      <c r="AG19" s="62"/>
      <c r="AH19" s="62"/>
      <c r="AI19" s="62"/>
      <c r="AJ19" s="62"/>
    </row>
    <row r="20" spans="1:36" ht="48.75" customHeight="1" x14ac:dyDescent="0.2">
      <c r="A20" s="176"/>
      <c r="B20" s="163"/>
      <c r="C20" s="149"/>
      <c r="D20" s="151"/>
      <c r="E20" s="153"/>
      <c r="F20" s="153"/>
      <c r="G20" s="155"/>
      <c r="H20" s="157"/>
      <c r="I20" s="52" t="s">
        <v>23</v>
      </c>
      <c r="J20" s="103">
        <v>41</v>
      </c>
      <c r="K20" s="103">
        <v>38</v>
      </c>
      <c r="L20" s="52">
        <v>45</v>
      </c>
      <c r="M20" s="52">
        <v>50</v>
      </c>
      <c r="N20" s="102">
        <f>SUM(J20:M20)</f>
        <v>174</v>
      </c>
      <c r="O20" s="138"/>
      <c r="P20" s="158"/>
      <c r="Q20" s="159"/>
      <c r="R20" s="160"/>
      <c r="S20" s="76"/>
      <c r="T20" s="175"/>
      <c r="U20" s="77"/>
      <c r="V20" s="72"/>
      <c r="W20" s="72"/>
      <c r="X20" s="68"/>
      <c r="Y20" s="62"/>
      <c r="Z20" s="62"/>
      <c r="AA20" s="62"/>
      <c r="AB20" s="62"/>
      <c r="AC20" s="62"/>
      <c r="AD20" s="62"/>
      <c r="AE20" s="62"/>
      <c r="AF20" s="62"/>
      <c r="AG20" s="62"/>
      <c r="AH20" s="62"/>
      <c r="AI20" s="62"/>
      <c r="AJ20" s="62"/>
    </row>
    <row r="21" spans="1:36" ht="28.5" customHeight="1" x14ac:dyDescent="0.2">
      <c r="A21" s="56"/>
      <c r="B21" s="143" t="s">
        <v>10</v>
      </c>
      <c r="C21" s="144"/>
      <c r="D21" s="144"/>
      <c r="E21" s="144"/>
      <c r="F21" s="144"/>
      <c r="G21" s="144"/>
      <c r="H21" s="144"/>
      <c r="I21" s="144"/>
      <c r="J21" s="144"/>
      <c r="K21" s="144"/>
      <c r="L21" s="144"/>
      <c r="M21" s="144"/>
      <c r="N21" s="145">
        <f>(O15+O19)/2</f>
        <v>1</v>
      </c>
      <c r="O21" s="146"/>
      <c r="P21" s="141"/>
      <c r="Q21" s="141"/>
      <c r="R21" s="142"/>
      <c r="S21" s="56"/>
      <c r="T21" s="67"/>
      <c r="U21" s="67"/>
      <c r="V21" s="67"/>
      <c r="W21" s="67"/>
      <c r="X21" s="68"/>
      <c r="Y21" s="62"/>
      <c r="Z21" s="62"/>
      <c r="AA21" s="62"/>
      <c r="AB21" s="62"/>
      <c r="AC21" s="62"/>
      <c r="AD21" s="62"/>
      <c r="AE21" s="62"/>
      <c r="AF21" s="62"/>
      <c r="AG21" s="62"/>
      <c r="AH21" s="62"/>
      <c r="AI21" s="62"/>
      <c r="AJ21" s="62"/>
    </row>
    <row r="22" spans="1:36" ht="36" customHeight="1" x14ac:dyDescent="0.2">
      <c r="A22" s="56"/>
      <c r="B22" s="43" t="s">
        <v>39</v>
      </c>
      <c r="C22" s="224" t="s">
        <v>76</v>
      </c>
      <c r="D22" s="224"/>
      <c r="E22" s="224"/>
      <c r="F22" s="224"/>
      <c r="G22" s="224"/>
      <c r="H22" s="224"/>
      <c r="I22" s="224"/>
      <c r="J22" s="224"/>
      <c r="K22" s="224"/>
      <c r="L22" s="164" t="s">
        <v>11</v>
      </c>
      <c r="M22" s="164"/>
      <c r="N22" s="139">
        <v>0.4</v>
      </c>
      <c r="O22" s="140"/>
      <c r="P22" s="209" t="s">
        <v>38</v>
      </c>
      <c r="Q22" s="209"/>
      <c r="R22" s="44">
        <f>N37*N22</f>
        <v>0.39808928662602505</v>
      </c>
      <c r="S22" s="9"/>
      <c r="T22" s="28"/>
      <c r="U22" s="28"/>
      <c r="V22" s="28"/>
      <c r="W22" s="67"/>
      <c r="X22" s="68"/>
      <c r="Y22" s="62"/>
      <c r="Z22" s="62"/>
      <c r="AA22" s="62"/>
      <c r="AB22" s="62"/>
      <c r="AC22" s="62"/>
      <c r="AD22" s="62"/>
      <c r="AE22" s="62"/>
      <c r="AF22" s="62"/>
      <c r="AG22" s="62"/>
      <c r="AH22" s="62"/>
      <c r="AI22" s="62"/>
      <c r="AJ22" s="62"/>
    </row>
    <row r="23" spans="1:36" ht="45" customHeight="1" x14ac:dyDescent="0.2">
      <c r="A23" s="56"/>
      <c r="B23" s="118" t="s">
        <v>6</v>
      </c>
      <c r="C23" s="120" t="s">
        <v>33</v>
      </c>
      <c r="D23" s="120" t="s">
        <v>7</v>
      </c>
      <c r="E23" s="120" t="s">
        <v>8</v>
      </c>
      <c r="F23" s="120" t="s">
        <v>9</v>
      </c>
      <c r="G23" s="120" t="s">
        <v>3</v>
      </c>
      <c r="H23" s="120" t="s">
        <v>4</v>
      </c>
      <c r="I23" s="122" t="s">
        <v>31</v>
      </c>
      <c r="J23" s="123"/>
      <c r="K23" s="123"/>
      <c r="L23" s="123"/>
      <c r="M23" s="123"/>
      <c r="N23" s="123"/>
      <c r="O23" s="78"/>
      <c r="P23" s="124" t="s">
        <v>32</v>
      </c>
      <c r="Q23" s="125"/>
      <c r="R23" s="118"/>
      <c r="S23" s="4"/>
      <c r="T23" s="29"/>
      <c r="U23" s="30"/>
      <c r="V23" s="29"/>
      <c r="W23" s="67"/>
      <c r="X23" s="67"/>
      <c r="Y23" s="62"/>
      <c r="Z23" s="62"/>
      <c r="AA23" s="62"/>
      <c r="AB23" s="62"/>
      <c r="AC23" s="62"/>
      <c r="AD23" s="62"/>
      <c r="AE23" s="62"/>
      <c r="AF23" s="62"/>
      <c r="AG23" s="62"/>
      <c r="AH23" s="62"/>
      <c r="AI23" s="62"/>
      <c r="AJ23" s="62"/>
    </row>
    <row r="24" spans="1:36" ht="21" customHeight="1" x14ac:dyDescent="0.2">
      <c r="A24" s="57"/>
      <c r="B24" s="119"/>
      <c r="C24" s="121"/>
      <c r="D24" s="121"/>
      <c r="E24" s="121"/>
      <c r="F24" s="121"/>
      <c r="G24" s="121"/>
      <c r="H24" s="121"/>
      <c r="I24" s="78" t="s">
        <v>34</v>
      </c>
      <c r="J24" s="79" t="s">
        <v>24</v>
      </c>
      <c r="K24" s="79" t="s">
        <v>25</v>
      </c>
      <c r="L24" s="79" t="s">
        <v>26</v>
      </c>
      <c r="M24" s="79" t="s">
        <v>27</v>
      </c>
      <c r="N24" s="79" t="s">
        <v>18</v>
      </c>
      <c r="O24" s="71" t="s">
        <v>58</v>
      </c>
      <c r="P24" s="126"/>
      <c r="Q24" s="127"/>
      <c r="R24" s="128"/>
      <c r="S24" s="16"/>
      <c r="T24" s="31"/>
      <c r="U24" s="31"/>
      <c r="V24" s="31"/>
      <c r="W24" s="72"/>
      <c r="X24" s="68"/>
      <c r="Y24" s="62"/>
      <c r="Z24" s="62"/>
      <c r="AA24" s="62"/>
      <c r="AB24" s="62"/>
      <c r="AC24" s="62"/>
      <c r="AD24" s="62"/>
      <c r="AE24" s="62"/>
      <c r="AF24" s="62"/>
      <c r="AG24" s="62"/>
      <c r="AH24" s="62"/>
      <c r="AI24" s="62"/>
      <c r="AJ24" s="62"/>
    </row>
    <row r="25" spans="1:36" ht="86.25" customHeight="1" x14ac:dyDescent="0.2">
      <c r="A25" s="176"/>
      <c r="B25" s="194" t="s">
        <v>118</v>
      </c>
      <c r="C25" s="177" t="s">
        <v>60</v>
      </c>
      <c r="D25" s="179" t="s">
        <v>119</v>
      </c>
      <c r="E25" s="181">
        <v>43466</v>
      </c>
      <c r="F25" s="181">
        <v>43830</v>
      </c>
      <c r="G25" s="185" t="s">
        <v>73</v>
      </c>
      <c r="H25" s="185" t="s">
        <v>111</v>
      </c>
      <c r="I25" s="49" t="s">
        <v>22</v>
      </c>
      <c r="J25" s="104">
        <v>15</v>
      </c>
      <c r="K25" s="104">
        <v>10</v>
      </c>
      <c r="L25" s="105">
        <v>5</v>
      </c>
      <c r="M25" s="116">
        <v>2</v>
      </c>
      <c r="N25" s="106">
        <f>SUM(J25:M25)</f>
        <v>32</v>
      </c>
      <c r="O25" s="135">
        <f>N26/N25</f>
        <v>1</v>
      </c>
      <c r="P25" s="158" t="s">
        <v>142</v>
      </c>
      <c r="Q25" s="159"/>
      <c r="R25" s="160"/>
      <c r="S25" s="74"/>
      <c r="T25" s="174"/>
      <c r="U25" s="75"/>
      <c r="V25" s="67"/>
      <c r="W25" s="67"/>
      <c r="X25" s="68"/>
      <c r="Y25" s="62"/>
      <c r="Z25" s="62"/>
      <c r="AA25" s="62"/>
      <c r="AB25" s="62"/>
      <c r="AC25" s="62"/>
      <c r="AD25" s="62"/>
      <c r="AE25" s="62"/>
      <c r="AF25" s="62"/>
      <c r="AG25" s="62"/>
      <c r="AH25" s="62"/>
      <c r="AI25" s="62"/>
      <c r="AJ25" s="62"/>
    </row>
    <row r="26" spans="1:36" ht="96" customHeight="1" x14ac:dyDescent="0.2">
      <c r="A26" s="176"/>
      <c r="B26" s="196"/>
      <c r="C26" s="178"/>
      <c r="D26" s="180"/>
      <c r="E26" s="182"/>
      <c r="F26" s="182"/>
      <c r="G26" s="186"/>
      <c r="H26" s="186"/>
      <c r="I26" s="52" t="s">
        <v>23</v>
      </c>
      <c r="J26" s="107">
        <v>15</v>
      </c>
      <c r="K26" s="108">
        <v>10</v>
      </c>
      <c r="L26" s="107">
        <v>5</v>
      </c>
      <c r="M26" s="117">
        <v>2</v>
      </c>
      <c r="N26" s="109">
        <f>SUM(J26:M26)</f>
        <v>32</v>
      </c>
      <c r="O26" s="136"/>
      <c r="P26" s="187"/>
      <c r="Q26" s="188"/>
      <c r="R26" s="189"/>
      <c r="S26" s="76"/>
      <c r="T26" s="175"/>
      <c r="U26" s="77"/>
      <c r="V26" s="72"/>
      <c r="W26" s="72"/>
      <c r="X26" s="68"/>
      <c r="Y26" s="62"/>
      <c r="Z26" s="62"/>
      <c r="AA26" s="62"/>
      <c r="AB26" s="62"/>
      <c r="AC26" s="62"/>
      <c r="AD26" s="62"/>
      <c r="AE26" s="62"/>
      <c r="AF26" s="62"/>
      <c r="AG26" s="62"/>
      <c r="AH26" s="62"/>
      <c r="AI26" s="62"/>
      <c r="AJ26" s="62"/>
    </row>
    <row r="27" spans="1:36" ht="96" customHeight="1" x14ac:dyDescent="0.2">
      <c r="A27" s="101"/>
      <c r="B27" s="194" t="s">
        <v>83</v>
      </c>
      <c r="C27" s="234" t="s">
        <v>61</v>
      </c>
      <c r="D27" s="179" t="s">
        <v>120</v>
      </c>
      <c r="E27" s="181">
        <v>43466</v>
      </c>
      <c r="F27" s="181">
        <v>43830</v>
      </c>
      <c r="G27" s="185" t="s">
        <v>73</v>
      </c>
      <c r="H27" s="183" t="s">
        <v>125</v>
      </c>
      <c r="I27" s="49" t="s">
        <v>22</v>
      </c>
      <c r="J27" s="104">
        <v>32</v>
      </c>
      <c r="K27" s="104">
        <v>10</v>
      </c>
      <c r="L27" s="104">
        <v>10</v>
      </c>
      <c r="M27" s="111">
        <v>10</v>
      </c>
      <c r="N27" s="104">
        <f t="shared" ref="N27:N36" si="0">J27+K27+L27+M27</f>
        <v>62</v>
      </c>
      <c r="O27" s="236">
        <f>N28/N27</f>
        <v>0.87096774193548387</v>
      </c>
      <c r="P27" s="238" t="s">
        <v>141</v>
      </c>
      <c r="Q27" s="239"/>
      <c r="R27" s="240"/>
      <c r="S27" s="76"/>
      <c r="T27" s="175"/>
      <c r="U27" s="77"/>
      <c r="V27" s="72"/>
      <c r="W27" s="72"/>
      <c r="X27" s="68"/>
      <c r="Y27" s="62"/>
      <c r="Z27" s="62"/>
      <c r="AA27" s="62"/>
      <c r="AB27" s="62"/>
      <c r="AC27" s="62"/>
      <c r="AD27" s="62"/>
      <c r="AE27" s="62"/>
      <c r="AF27" s="62"/>
      <c r="AG27" s="62"/>
      <c r="AH27" s="62"/>
      <c r="AI27" s="62"/>
      <c r="AJ27" s="62"/>
    </row>
    <row r="28" spans="1:36" ht="111.75" customHeight="1" x14ac:dyDescent="0.2">
      <c r="A28" s="101"/>
      <c r="B28" s="195"/>
      <c r="C28" s="235"/>
      <c r="D28" s="180"/>
      <c r="E28" s="182"/>
      <c r="F28" s="182"/>
      <c r="G28" s="186"/>
      <c r="H28" s="184"/>
      <c r="I28" s="52" t="s">
        <v>23</v>
      </c>
      <c r="J28" s="104">
        <v>26</v>
      </c>
      <c r="K28" s="104">
        <v>9</v>
      </c>
      <c r="L28" s="104">
        <v>9</v>
      </c>
      <c r="M28" s="112">
        <v>10</v>
      </c>
      <c r="N28" s="104">
        <f t="shared" si="0"/>
        <v>54</v>
      </c>
      <c r="O28" s="237"/>
      <c r="P28" s="241"/>
      <c r="Q28" s="242"/>
      <c r="R28" s="243"/>
      <c r="S28" s="76"/>
      <c r="T28" s="175"/>
      <c r="U28" s="77"/>
      <c r="V28" s="72"/>
      <c r="W28" s="72"/>
      <c r="X28" s="68"/>
      <c r="Y28" s="62"/>
      <c r="Z28" s="62"/>
      <c r="AA28" s="62"/>
      <c r="AB28" s="62"/>
      <c r="AC28" s="62"/>
      <c r="AD28" s="62"/>
      <c r="AE28" s="62"/>
      <c r="AF28" s="62"/>
      <c r="AG28" s="62"/>
      <c r="AH28" s="62"/>
      <c r="AI28" s="62"/>
      <c r="AJ28" s="62"/>
    </row>
    <row r="29" spans="1:36" ht="166.5" customHeight="1" x14ac:dyDescent="0.2">
      <c r="A29" s="176"/>
      <c r="B29" s="195"/>
      <c r="C29" s="177" t="s">
        <v>79</v>
      </c>
      <c r="D29" s="179" t="s">
        <v>121</v>
      </c>
      <c r="E29" s="181">
        <v>43466</v>
      </c>
      <c r="F29" s="181">
        <v>43830</v>
      </c>
      <c r="G29" s="185" t="s">
        <v>73</v>
      </c>
      <c r="H29" s="185" t="s">
        <v>88</v>
      </c>
      <c r="I29" s="49" t="s">
        <v>22</v>
      </c>
      <c r="J29" s="104">
        <v>375</v>
      </c>
      <c r="K29" s="104">
        <v>200</v>
      </c>
      <c r="L29" s="73">
        <v>200</v>
      </c>
      <c r="M29" s="73">
        <v>200</v>
      </c>
      <c r="N29" s="104">
        <f t="shared" si="0"/>
        <v>975</v>
      </c>
      <c r="O29" s="135">
        <f>N30/N29</f>
        <v>1.1046153846153846</v>
      </c>
      <c r="P29" s="158" t="s">
        <v>140</v>
      </c>
      <c r="Q29" s="159"/>
      <c r="R29" s="160"/>
      <c r="S29" s="74"/>
      <c r="T29" s="175"/>
      <c r="U29" s="75"/>
      <c r="V29" s="67"/>
      <c r="W29" s="67"/>
      <c r="X29" s="68"/>
      <c r="Y29" s="62"/>
      <c r="Z29" s="62"/>
      <c r="AA29" s="62"/>
      <c r="AB29" s="62"/>
      <c r="AC29" s="62"/>
      <c r="AD29" s="62"/>
      <c r="AE29" s="62"/>
      <c r="AF29" s="62"/>
      <c r="AG29" s="62"/>
      <c r="AH29" s="62"/>
      <c r="AI29" s="62"/>
      <c r="AJ29" s="62"/>
    </row>
    <row r="30" spans="1:36" ht="199.5" customHeight="1" x14ac:dyDescent="0.2">
      <c r="A30" s="176"/>
      <c r="B30" s="195"/>
      <c r="C30" s="178"/>
      <c r="D30" s="180"/>
      <c r="E30" s="182"/>
      <c r="F30" s="182"/>
      <c r="G30" s="186"/>
      <c r="H30" s="186"/>
      <c r="I30" s="52" t="s">
        <v>23</v>
      </c>
      <c r="J30" s="107">
        <v>351</v>
      </c>
      <c r="K30" s="104">
        <v>257</v>
      </c>
      <c r="L30" s="52">
        <v>270</v>
      </c>
      <c r="M30" s="52">
        <v>199</v>
      </c>
      <c r="N30" s="104">
        <f t="shared" si="0"/>
        <v>1077</v>
      </c>
      <c r="O30" s="136"/>
      <c r="P30" s="187"/>
      <c r="Q30" s="188"/>
      <c r="R30" s="189"/>
      <c r="S30" s="76"/>
      <c r="T30" s="175"/>
      <c r="U30" s="77"/>
      <c r="V30" s="72"/>
      <c r="W30" s="72"/>
      <c r="X30" s="68"/>
      <c r="Y30" s="62"/>
      <c r="Z30" s="62"/>
      <c r="AA30" s="62"/>
      <c r="AB30" s="62"/>
      <c r="AC30" s="62"/>
      <c r="AD30" s="62"/>
      <c r="AE30" s="62"/>
      <c r="AF30" s="62"/>
      <c r="AG30" s="62"/>
      <c r="AH30" s="62"/>
      <c r="AI30" s="62"/>
      <c r="AJ30" s="62"/>
    </row>
    <row r="31" spans="1:36" ht="86.25" customHeight="1" x14ac:dyDescent="0.2">
      <c r="A31" s="176"/>
      <c r="B31" s="195"/>
      <c r="C31" s="177" t="s">
        <v>80</v>
      </c>
      <c r="D31" s="179" t="s">
        <v>122</v>
      </c>
      <c r="E31" s="181">
        <v>43466</v>
      </c>
      <c r="F31" s="181">
        <v>43830</v>
      </c>
      <c r="G31" s="185" t="s">
        <v>73</v>
      </c>
      <c r="H31" s="185" t="s">
        <v>89</v>
      </c>
      <c r="I31" s="49" t="s">
        <v>22</v>
      </c>
      <c r="J31" s="104">
        <v>129600</v>
      </c>
      <c r="K31" s="104">
        <v>129600</v>
      </c>
      <c r="L31" s="104">
        <v>129600</v>
      </c>
      <c r="M31" s="115">
        <v>129600</v>
      </c>
      <c r="N31" s="104">
        <f t="shared" si="0"/>
        <v>518400</v>
      </c>
      <c r="O31" s="135">
        <f>N32/N31</f>
        <v>0.99575617283950613</v>
      </c>
      <c r="P31" s="158" t="s">
        <v>144</v>
      </c>
      <c r="Q31" s="159"/>
      <c r="R31" s="160"/>
      <c r="S31" s="74"/>
      <c r="T31" s="175"/>
      <c r="U31" s="75"/>
      <c r="V31" s="67"/>
      <c r="W31" s="67"/>
      <c r="X31" s="68"/>
      <c r="Y31" s="62"/>
      <c r="Z31" s="62"/>
      <c r="AA31" s="62"/>
      <c r="AB31" s="62"/>
      <c r="AC31" s="62"/>
      <c r="AD31" s="62"/>
      <c r="AE31" s="62"/>
      <c r="AF31" s="62"/>
      <c r="AG31" s="62"/>
      <c r="AH31" s="62"/>
      <c r="AI31" s="62"/>
      <c r="AJ31" s="62"/>
    </row>
    <row r="32" spans="1:36" ht="96" customHeight="1" x14ac:dyDescent="0.2">
      <c r="A32" s="176"/>
      <c r="B32" s="195"/>
      <c r="C32" s="178"/>
      <c r="D32" s="180"/>
      <c r="E32" s="182"/>
      <c r="F32" s="182"/>
      <c r="G32" s="186"/>
      <c r="H32" s="186"/>
      <c r="I32" s="52" t="s">
        <v>23</v>
      </c>
      <c r="J32" s="104">
        <v>128000</v>
      </c>
      <c r="K32" s="104">
        <v>129600</v>
      </c>
      <c r="L32" s="107">
        <v>129000</v>
      </c>
      <c r="M32" s="115">
        <v>129600</v>
      </c>
      <c r="N32" s="104">
        <f t="shared" si="0"/>
        <v>516200</v>
      </c>
      <c r="O32" s="136"/>
      <c r="P32" s="187"/>
      <c r="Q32" s="188"/>
      <c r="R32" s="189"/>
      <c r="S32" s="76"/>
      <c r="T32" s="175"/>
      <c r="U32" s="77"/>
      <c r="V32" s="72"/>
      <c r="W32" s="72"/>
      <c r="X32" s="68"/>
      <c r="Y32" s="62"/>
      <c r="Z32" s="62"/>
      <c r="AA32" s="62"/>
      <c r="AB32" s="62"/>
      <c r="AC32" s="62"/>
      <c r="AD32" s="62"/>
      <c r="AE32" s="62"/>
      <c r="AF32" s="62"/>
      <c r="AG32" s="62"/>
      <c r="AH32" s="62"/>
      <c r="AI32" s="62"/>
      <c r="AJ32" s="62"/>
    </row>
    <row r="33" spans="1:36" ht="48.75" customHeight="1" x14ac:dyDescent="0.2">
      <c r="A33" s="176"/>
      <c r="B33" s="195"/>
      <c r="C33" s="177" t="s">
        <v>81</v>
      </c>
      <c r="D33" s="179" t="s">
        <v>85</v>
      </c>
      <c r="E33" s="181">
        <v>43466</v>
      </c>
      <c r="F33" s="181">
        <v>43830</v>
      </c>
      <c r="G33" s="185" t="s">
        <v>73</v>
      </c>
      <c r="H33" s="185" t="s">
        <v>87</v>
      </c>
      <c r="I33" s="49" t="s">
        <v>22</v>
      </c>
      <c r="J33" s="104">
        <v>20</v>
      </c>
      <c r="K33" s="104">
        <v>25</v>
      </c>
      <c r="L33" s="49">
        <v>24</v>
      </c>
      <c r="M33" s="49">
        <v>24</v>
      </c>
      <c r="N33" s="104">
        <f t="shared" si="0"/>
        <v>93</v>
      </c>
      <c r="O33" s="135">
        <f>N34/N33</f>
        <v>1</v>
      </c>
      <c r="P33" s="158" t="s">
        <v>132</v>
      </c>
      <c r="Q33" s="159"/>
      <c r="R33" s="160"/>
      <c r="S33" s="74"/>
      <c r="T33" s="175"/>
      <c r="U33" s="75"/>
      <c r="V33" s="67"/>
      <c r="W33" s="67"/>
      <c r="X33" s="68"/>
      <c r="Y33" s="62"/>
      <c r="Z33" s="62"/>
      <c r="AA33" s="62"/>
      <c r="AB33" s="62"/>
      <c r="AC33" s="62"/>
      <c r="AD33" s="62"/>
      <c r="AE33" s="62"/>
      <c r="AF33" s="62"/>
      <c r="AG33" s="62"/>
      <c r="AH33" s="62"/>
      <c r="AI33" s="62"/>
      <c r="AJ33" s="62"/>
    </row>
    <row r="34" spans="1:36" ht="48.75" customHeight="1" x14ac:dyDescent="0.2">
      <c r="A34" s="176"/>
      <c r="B34" s="195"/>
      <c r="C34" s="178"/>
      <c r="D34" s="180"/>
      <c r="E34" s="182"/>
      <c r="F34" s="182"/>
      <c r="G34" s="186"/>
      <c r="H34" s="186"/>
      <c r="I34" s="52" t="s">
        <v>23</v>
      </c>
      <c r="J34" s="104">
        <v>20</v>
      </c>
      <c r="K34" s="104">
        <v>25</v>
      </c>
      <c r="L34" s="52">
        <v>24</v>
      </c>
      <c r="M34" s="52">
        <v>24</v>
      </c>
      <c r="N34" s="104">
        <f t="shared" si="0"/>
        <v>93</v>
      </c>
      <c r="O34" s="136"/>
      <c r="P34" s="187"/>
      <c r="Q34" s="188"/>
      <c r="R34" s="189"/>
      <c r="S34" s="76"/>
      <c r="T34" s="175"/>
      <c r="U34" s="77"/>
      <c r="V34" s="72"/>
      <c r="W34" s="72"/>
      <c r="X34" s="68"/>
      <c r="Y34" s="62"/>
      <c r="Z34" s="62"/>
      <c r="AA34" s="62"/>
      <c r="AB34" s="62"/>
      <c r="AC34" s="62"/>
      <c r="AD34" s="62"/>
      <c r="AE34" s="62"/>
      <c r="AF34" s="62"/>
      <c r="AG34" s="62"/>
      <c r="AH34" s="62"/>
      <c r="AI34" s="62"/>
      <c r="AJ34" s="62"/>
    </row>
    <row r="35" spans="1:36" ht="48.75" customHeight="1" x14ac:dyDescent="0.2">
      <c r="A35" s="176"/>
      <c r="B35" s="194" t="s">
        <v>84</v>
      </c>
      <c r="C35" s="177" t="s">
        <v>82</v>
      </c>
      <c r="D35" s="179" t="s">
        <v>86</v>
      </c>
      <c r="E35" s="181">
        <v>43466</v>
      </c>
      <c r="F35" s="181">
        <v>43830</v>
      </c>
      <c r="G35" s="185" t="s">
        <v>73</v>
      </c>
      <c r="H35" s="183" t="s">
        <v>126</v>
      </c>
      <c r="I35" s="49" t="s">
        <v>22</v>
      </c>
      <c r="J35" s="50">
        <v>0.02</v>
      </c>
      <c r="K35" s="50">
        <v>0.03</v>
      </c>
      <c r="L35" s="50">
        <v>0.05</v>
      </c>
      <c r="M35" s="114">
        <v>0.02</v>
      </c>
      <c r="N35" s="51">
        <f t="shared" si="0"/>
        <v>0.12000000000000001</v>
      </c>
      <c r="O35" s="135">
        <f>N36/N35</f>
        <v>1</v>
      </c>
      <c r="P35" s="158" t="s">
        <v>133</v>
      </c>
      <c r="Q35" s="159"/>
      <c r="R35" s="160"/>
      <c r="S35" s="74"/>
      <c r="T35" s="175"/>
      <c r="U35" s="75"/>
      <c r="V35" s="67"/>
      <c r="W35" s="67"/>
      <c r="X35" s="68"/>
      <c r="Y35" s="62"/>
      <c r="Z35" s="62"/>
      <c r="AA35" s="62"/>
      <c r="AB35" s="62"/>
      <c r="AC35" s="62"/>
      <c r="AD35" s="62"/>
      <c r="AE35" s="62"/>
      <c r="AF35" s="62"/>
      <c r="AG35" s="62"/>
      <c r="AH35" s="62"/>
      <c r="AI35" s="62"/>
      <c r="AJ35" s="62"/>
    </row>
    <row r="36" spans="1:36" ht="48.75" customHeight="1" x14ac:dyDescent="0.2">
      <c r="A36" s="176"/>
      <c r="B36" s="196"/>
      <c r="C36" s="178"/>
      <c r="D36" s="180"/>
      <c r="E36" s="182"/>
      <c r="F36" s="182"/>
      <c r="G36" s="186"/>
      <c r="H36" s="184"/>
      <c r="I36" s="52" t="s">
        <v>23</v>
      </c>
      <c r="J36" s="54">
        <v>0.02</v>
      </c>
      <c r="K36" s="54">
        <v>0.03</v>
      </c>
      <c r="L36" s="50">
        <v>0.05</v>
      </c>
      <c r="M36" s="114">
        <v>0.02</v>
      </c>
      <c r="N36" s="51">
        <f t="shared" si="0"/>
        <v>0.12000000000000001</v>
      </c>
      <c r="O36" s="136"/>
      <c r="P36" s="187"/>
      <c r="Q36" s="188"/>
      <c r="R36" s="189"/>
      <c r="S36" s="76"/>
      <c r="T36" s="175"/>
      <c r="U36" s="77"/>
      <c r="V36" s="72"/>
      <c r="W36" s="72"/>
      <c r="X36" s="68"/>
      <c r="Y36" s="62"/>
      <c r="Z36" s="62"/>
      <c r="AA36" s="62"/>
      <c r="AB36" s="62"/>
      <c r="AC36" s="62"/>
      <c r="AD36" s="62"/>
      <c r="AE36" s="62"/>
      <c r="AF36" s="62"/>
      <c r="AG36" s="62"/>
      <c r="AH36" s="62"/>
      <c r="AI36" s="62"/>
      <c r="AJ36" s="62"/>
    </row>
    <row r="37" spans="1:36" ht="28.5" customHeight="1" x14ac:dyDescent="0.2">
      <c r="A37" s="56"/>
      <c r="B37" s="169" t="s">
        <v>10</v>
      </c>
      <c r="C37" s="170"/>
      <c r="D37" s="170"/>
      <c r="E37" s="170"/>
      <c r="F37" s="170"/>
      <c r="G37" s="170"/>
      <c r="H37" s="170"/>
      <c r="I37" s="170"/>
      <c r="J37" s="170"/>
      <c r="K37" s="170"/>
      <c r="L37" s="170"/>
      <c r="M37" s="171"/>
      <c r="N37" s="145">
        <f>(O25+O27+O29+O31+O33+O35)/6</f>
        <v>0.99522321656506252</v>
      </c>
      <c r="O37" s="146"/>
      <c r="P37" s="141"/>
      <c r="Q37" s="141"/>
      <c r="R37" s="142"/>
      <c r="S37" s="56"/>
      <c r="T37" s="67"/>
      <c r="U37" s="67"/>
      <c r="V37" s="67"/>
      <c r="W37" s="67"/>
      <c r="X37" s="68"/>
      <c r="Y37" s="62"/>
      <c r="Z37" s="62"/>
      <c r="AA37" s="62"/>
      <c r="AB37" s="62"/>
      <c r="AC37" s="62"/>
      <c r="AD37" s="62"/>
      <c r="AE37" s="62"/>
      <c r="AF37" s="62"/>
      <c r="AG37" s="62"/>
      <c r="AH37" s="62"/>
      <c r="AI37" s="62"/>
      <c r="AJ37" s="62"/>
    </row>
    <row r="38" spans="1:36" ht="36" customHeight="1" x14ac:dyDescent="0.2">
      <c r="A38" s="56"/>
      <c r="B38" s="43" t="s">
        <v>41</v>
      </c>
      <c r="C38" s="224" t="s">
        <v>90</v>
      </c>
      <c r="D38" s="224"/>
      <c r="E38" s="224"/>
      <c r="F38" s="224"/>
      <c r="G38" s="224"/>
      <c r="H38" s="224"/>
      <c r="I38" s="224"/>
      <c r="J38" s="224"/>
      <c r="K38" s="224"/>
      <c r="L38" s="164" t="s">
        <v>11</v>
      </c>
      <c r="M38" s="164"/>
      <c r="N38" s="139">
        <v>0.2</v>
      </c>
      <c r="O38" s="140"/>
      <c r="P38" s="209" t="s">
        <v>38</v>
      </c>
      <c r="Q38" s="209"/>
      <c r="R38" s="44">
        <f>N47*N38</f>
        <v>0.19754485363550522</v>
      </c>
      <c r="S38" s="9"/>
      <c r="T38" s="28"/>
      <c r="U38" s="28"/>
      <c r="V38" s="28"/>
      <c r="W38" s="67"/>
      <c r="X38" s="68"/>
      <c r="Y38" s="62"/>
      <c r="Z38" s="62"/>
      <c r="AA38" s="62"/>
      <c r="AB38" s="62"/>
      <c r="AC38" s="62"/>
      <c r="AD38" s="62"/>
      <c r="AE38" s="62"/>
      <c r="AF38" s="62"/>
      <c r="AG38" s="62"/>
      <c r="AH38" s="62"/>
      <c r="AI38" s="62"/>
      <c r="AJ38" s="62"/>
    </row>
    <row r="39" spans="1:36" ht="45" customHeight="1" x14ac:dyDescent="0.2">
      <c r="A39" s="56"/>
      <c r="B39" s="118" t="s">
        <v>6</v>
      </c>
      <c r="C39" s="120" t="s">
        <v>33</v>
      </c>
      <c r="D39" s="120" t="s">
        <v>7</v>
      </c>
      <c r="E39" s="120" t="s">
        <v>8</v>
      </c>
      <c r="F39" s="120" t="s">
        <v>9</v>
      </c>
      <c r="G39" s="120" t="s">
        <v>3</v>
      </c>
      <c r="H39" s="120" t="s">
        <v>4</v>
      </c>
      <c r="I39" s="122" t="s">
        <v>31</v>
      </c>
      <c r="J39" s="123"/>
      <c r="K39" s="123"/>
      <c r="L39" s="123"/>
      <c r="M39" s="123"/>
      <c r="N39" s="123"/>
      <c r="O39" s="233"/>
      <c r="P39" s="124" t="s">
        <v>32</v>
      </c>
      <c r="Q39" s="125"/>
      <c r="R39" s="118"/>
      <c r="S39" s="4"/>
      <c r="T39" s="29"/>
      <c r="U39" s="30"/>
      <c r="V39" s="29"/>
      <c r="W39" s="67"/>
      <c r="X39" s="67"/>
      <c r="Y39" s="62"/>
      <c r="Z39" s="62"/>
      <c r="AA39" s="62"/>
      <c r="AB39" s="62"/>
      <c r="AC39" s="62"/>
      <c r="AD39" s="62"/>
      <c r="AE39" s="62"/>
      <c r="AF39" s="62"/>
      <c r="AG39" s="62"/>
      <c r="AH39" s="62"/>
      <c r="AI39" s="62"/>
      <c r="AJ39" s="62"/>
    </row>
    <row r="40" spans="1:36" ht="21" customHeight="1" x14ac:dyDescent="0.2">
      <c r="A40" s="57"/>
      <c r="B40" s="119"/>
      <c r="C40" s="121"/>
      <c r="D40" s="121"/>
      <c r="E40" s="121"/>
      <c r="F40" s="121"/>
      <c r="G40" s="121"/>
      <c r="H40" s="121"/>
      <c r="I40" s="78" t="s">
        <v>34</v>
      </c>
      <c r="J40" s="79" t="s">
        <v>24</v>
      </c>
      <c r="K40" s="79" t="s">
        <v>25</v>
      </c>
      <c r="L40" s="79" t="s">
        <v>26</v>
      </c>
      <c r="M40" s="79" t="s">
        <v>27</v>
      </c>
      <c r="N40" s="79" t="s">
        <v>18</v>
      </c>
      <c r="O40" s="71" t="s">
        <v>58</v>
      </c>
      <c r="P40" s="126"/>
      <c r="Q40" s="127"/>
      <c r="R40" s="128"/>
      <c r="S40" s="16"/>
      <c r="T40" s="31"/>
      <c r="U40" s="31"/>
      <c r="V40" s="31"/>
      <c r="W40" s="72"/>
      <c r="X40" s="68"/>
      <c r="Y40" s="62"/>
      <c r="Z40" s="62"/>
      <c r="AA40" s="62"/>
      <c r="AB40" s="62"/>
      <c r="AC40" s="62"/>
      <c r="AD40" s="62"/>
      <c r="AE40" s="62"/>
      <c r="AF40" s="62"/>
      <c r="AG40" s="62"/>
      <c r="AH40" s="62"/>
      <c r="AI40" s="62"/>
      <c r="AJ40" s="62"/>
    </row>
    <row r="41" spans="1:36" ht="86.25" customHeight="1" x14ac:dyDescent="0.2">
      <c r="A41" s="176"/>
      <c r="B41" s="194" t="s">
        <v>91</v>
      </c>
      <c r="C41" s="177" t="s">
        <v>63</v>
      </c>
      <c r="D41" s="179" t="s">
        <v>92</v>
      </c>
      <c r="E41" s="181">
        <v>43466</v>
      </c>
      <c r="F41" s="181">
        <v>43830</v>
      </c>
      <c r="G41" s="185" t="s">
        <v>73</v>
      </c>
      <c r="H41" s="183" t="s">
        <v>127</v>
      </c>
      <c r="I41" s="49" t="s">
        <v>22</v>
      </c>
      <c r="J41" s="50">
        <v>0.25</v>
      </c>
      <c r="K41" s="50">
        <v>0.25</v>
      </c>
      <c r="L41" s="50">
        <v>0.25</v>
      </c>
      <c r="M41" s="50">
        <v>0.25</v>
      </c>
      <c r="N41" s="51">
        <f t="shared" ref="N41:N42" si="1">J41+K41+L41+M41</f>
        <v>1</v>
      </c>
      <c r="O41" s="135">
        <f>N42/N41</f>
        <v>1</v>
      </c>
      <c r="P41" s="158" t="s">
        <v>130</v>
      </c>
      <c r="Q41" s="159"/>
      <c r="R41" s="160"/>
      <c r="S41" s="74"/>
      <c r="T41" s="174"/>
      <c r="U41" s="75"/>
      <c r="V41" s="67"/>
      <c r="W41" s="67"/>
      <c r="X41" s="68"/>
      <c r="Y41" s="62"/>
      <c r="Z41" s="62"/>
      <c r="AA41" s="62"/>
      <c r="AB41" s="62"/>
      <c r="AC41" s="62"/>
      <c r="AD41" s="62"/>
      <c r="AE41" s="62"/>
      <c r="AF41" s="62"/>
      <c r="AG41" s="62"/>
      <c r="AH41" s="62"/>
      <c r="AI41" s="62"/>
      <c r="AJ41" s="62"/>
    </row>
    <row r="42" spans="1:36" ht="96" customHeight="1" x14ac:dyDescent="0.2">
      <c r="A42" s="176"/>
      <c r="B42" s="195"/>
      <c r="C42" s="178"/>
      <c r="D42" s="180"/>
      <c r="E42" s="182"/>
      <c r="F42" s="182"/>
      <c r="G42" s="186"/>
      <c r="H42" s="184"/>
      <c r="I42" s="52" t="s">
        <v>23</v>
      </c>
      <c r="J42" s="53">
        <v>0.25</v>
      </c>
      <c r="K42" s="54">
        <v>0.25</v>
      </c>
      <c r="L42" s="50">
        <v>0.25</v>
      </c>
      <c r="M42" s="50">
        <v>0.25</v>
      </c>
      <c r="N42" s="51">
        <f t="shared" si="1"/>
        <v>1</v>
      </c>
      <c r="O42" s="136"/>
      <c r="P42" s="187"/>
      <c r="Q42" s="188"/>
      <c r="R42" s="189"/>
      <c r="S42" s="76"/>
      <c r="T42" s="175"/>
      <c r="U42" s="77"/>
      <c r="V42" s="72"/>
      <c r="W42" s="72"/>
      <c r="X42" s="68"/>
      <c r="Y42" s="62"/>
      <c r="Z42" s="62"/>
      <c r="AA42" s="62"/>
      <c r="AB42" s="62"/>
      <c r="AC42" s="62"/>
      <c r="AD42" s="62"/>
      <c r="AE42" s="62"/>
      <c r="AF42" s="62"/>
      <c r="AG42" s="62"/>
      <c r="AH42" s="62"/>
      <c r="AI42" s="62"/>
      <c r="AJ42" s="62"/>
    </row>
    <row r="43" spans="1:36" ht="86.25" customHeight="1" x14ac:dyDescent="0.2">
      <c r="A43" s="176"/>
      <c r="B43" s="195"/>
      <c r="C43" s="177" t="s">
        <v>64</v>
      </c>
      <c r="D43" s="179" t="s">
        <v>112</v>
      </c>
      <c r="E43" s="181">
        <v>43466</v>
      </c>
      <c r="F43" s="181">
        <v>43830</v>
      </c>
      <c r="G43" s="185" t="s">
        <v>73</v>
      </c>
      <c r="H43" s="183" t="s">
        <v>95</v>
      </c>
      <c r="I43" s="49" t="s">
        <v>22</v>
      </c>
      <c r="J43" s="104">
        <v>88</v>
      </c>
      <c r="K43" s="104">
        <f>59+29</f>
        <v>88</v>
      </c>
      <c r="L43" s="104">
        <f>59+29</f>
        <v>88</v>
      </c>
      <c r="M43" s="104">
        <v>89</v>
      </c>
      <c r="N43" s="104">
        <f>J43+K43+L43+M43</f>
        <v>353</v>
      </c>
      <c r="O43" s="135">
        <f>N44/N43</f>
        <v>0.96317280453257792</v>
      </c>
      <c r="P43" s="158" t="s">
        <v>143</v>
      </c>
      <c r="Q43" s="159"/>
      <c r="R43" s="160"/>
      <c r="S43" s="74"/>
      <c r="T43" s="175"/>
      <c r="U43" s="75"/>
      <c r="V43" s="67"/>
      <c r="W43" s="67"/>
      <c r="X43" s="68"/>
      <c r="Y43" s="62"/>
      <c r="Z43" s="62"/>
      <c r="AA43" s="62"/>
      <c r="AB43" s="62"/>
      <c r="AC43" s="62"/>
      <c r="AD43" s="62"/>
      <c r="AE43" s="62"/>
      <c r="AF43" s="62"/>
      <c r="AG43" s="62"/>
      <c r="AH43" s="62"/>
      <c r="AI43" s="62"/>
      <c r="AJ43" s="62"/>
    </row>
    <row r="44" spans="1:36" ht="160.5" customHeight="1" x14ac:dyDescent="0.2">
      <c r="A44" s="176"/>
      <c r="B44" s="195"/>
      <c r="C44" s="178"/>
      <c r="D44" s="180"/>
      <c r="E44" s="182"/>
      <c r="F44" s="182"/>
      <c r="G44" s="186"/>
      <c r="H44" s="184"/>
      <c r="I44" s="52" t="s">
        <v>23</v>
      </c>
      <c r="J44" s="104">
        <v>85</v>
      </c>
      <c r="K44" s="104">
        <f>52+27</f>
        <v>79</v>
      </c>
      <c r="L44" s="104">
        <f>59+28</f>
        <v>87</v>
      </c>
      <c r="M44" s="104">
        <v>89</v>
      </c>
      <c r="N44" s="104">
        <f t="shared" ref="N44:N46" si="2">J44+K44+L44+M44</f>
        <v>340</v>
      </c>
      <c r="O44" s="136"/>
      <c r="P44" s="187"/>
      <c r="Q44" s="188"/>
      <c r="R44" s="189"/>
      <c r="S44" s="76"/>
      <c r="T44" s="175"/>
      <c r="U44" s="77"/>
      <c r="V44" s="72"/>
      <c r="W44" s="72"/>
      <c r="X44" s="68"/>
      <c r="Y44" s="62"/>
      <c r="Z44" s="62"/>
      <c r="AA44" s="62"/>
      <c r="AB44" s="62"/>
      <c r="AC44" s="62"/>
      <c r="AD44" s="62"/>
      <c r="AE44" s="62"/>
      <c r="AF44" s="62"/>
      <c r="AG44" s="62"/>
      <c r="AH44" s="62"/>
      <c r="AI44" s="62"/>
      <c r="AJ44" s="62"/>
    </row>
    <row r="45" spans="1:36" ht="59.25" customHeight="1" x14ac:dyDescent="0.2">
      <c r="A45" s="176"/>
      <c r="B45" s="195"/>
      <c r="C45" s="177" t="s">
        <v>93</v>
      </c>
      <c r="D45" s="225" t="s">
        <v>94</v>
      </c>
      <c r="E45" s="227">
        <v>43466</v>
      </c>
      <c r="F45" s="227">
        <v>43830</v>
      </c>
      <c r="G45" s="229" t="s">
        <v>73</v>
      </c>
      <c r="H45" s="231" t="s">
        <v>95</v>
      </c>
      <c r="I45" s="111" t="s">
        <v>22</v>
      </c>
      <c r="J45" s="115">
        <v>1</v>
      </c>
      <c r="K45" s="115">
        <v>1</v>
      </c>
      <c r="L45" s="115">
        <v>1</v>
      </c>
      <c r="M45" s="111">
        <v>1</v>
      </c>
      <c r="N45" s="104">
        <f>J45+K45+L45+M45</f>
        <v>4</v>
      </c>
      <c r="O45" s="135">
        <f>N46/N45</f>
        <v>1</v>
      </c>
      <c r="P45" s="158" t="s">
        <v>131</v>
      </c>
      <c r="Q45" s="159"/>
      <c r="R45" s="160"/>
      <c r="S45" s="74"/>
      <c r="T45" s="175"/>
      <c r="U45" s="75"/>
      <c r="V45" s="67"/>
      <c r="W45" s="67"/>
      <c r="X45" s="68"/>
      <c r="Y45" s="62"/>
      <c r="Z45" s="62"/>
      <c r="AA45" s="62"/>
      <c r="AB45" s="62"/>
      <c r="AC45" s="62"/>
      <c r="AD45" s="62"/>
      <c r="AE45" s="62"/>
      <c r="AF45" s="62"/>
      <c r="AG45" s="62"/>
      <c r="AH45" s="62"/>
      <c r="AI45" s="62"/>
      <c r="AJ45" s="62"/>
    </row>
    <row r="46" spans="1:36" ht="48.75" customHeight="1" x14ac:dyDescent="0.2">
      <c r="A46" s="176"/>
      <c r="B46" s="196"/>
      <c r="C46" s="178"/>
      <c r="D46" s="226"/>
      <c r="E46" s="228"/>
      <c r="F46" s="228"/>
      <c r="G46" s="230"/>
      <c r="H46" s="232"/>
      <c r="I46" s="112" t="s">
        <v>23</v>
      </c>
      <c r="J46" s="115">
        <v>1</v>
      </c>
      <c r="K46" s="115">
        <v>1</v>
      </c>
      <c r="L46" s="112">
        <v>1</v>
      </c>
      <c r="M46" s="112">
        <v>1</v>
      </c>
      <c r="N46" s="104">
        <f t="shared" si="2"/>
        <v>4</v>
      </c>
      <c r="O46" s="136"/>
      <c r="P46" s="187"/>
      <c r="Q46" s="188"/>
      <c r="R46" s="189"/>
      <c r="S46" s="76"/>
      <c r="T46" s="175"/>
      <c r="U46" s="77"/>
      <c r="V46" s="72"/>
      <c r="W46" s="72"/>
      <c r="X46" s="68"/>
      <c r="Y46" s="62"/>
      <c r="Z46" s="62"/>
      <c r="AA46" s="62"/>
      <c r="AB46" s="62"/>
      <c r="AC46" s="62"/>
      <c r="AD46" s="62"/>
      <c r="AE46" s="62"/>
      <c r="AF46" s="62"/>
      <c r="AG46" s="62"/>
      <c r="AH46" s="62"/>
      <c r="AI46" s="62"/>
      <c r="AJ46" s="62"/>
    </row>
    <row r="47" spans="1:36" ht="28.5" customHeight="1" x14ac:dyDescent="0.2">
      <c r="A47" s="56"/>
      <c r="B47" s="169" t="s">
        <v>10</v>
      </c>
      <c r="C47" s="170"/>
      <c r="D47" s="170"/>
      <c r="E47" s="170"/>
      <c r="F47" s="170"/>
      <c r="G47" s="170"/>
      <c r="H47" s="170"/>
      <c r="I47" s="170"/>
      <c r="J47" s="170"/>
      <c r="K47" s="170"/>
      <c r="L47" s="170"/>
      <c r="M47" s="171"/>
      <c r="N47" s="145">
        <f>(O41+O45+O43)/3</f>
        <v>0.98772426817752601</v>
      </c>
      <c r="O47" s="146"/>
      <c r="P47" s="141"/>
      <c r="Q47" s="141"/>
      <c r="R47" s="142"/>
      <c r="S47" s="56"/>
      <c r="T47" s="67"/>
      <c r="U47" s="67"/>
      <c r="V47" s="67"/>
      <c r="W47" s="67"/>
      <c r="X47" s="68"/>
      <c r="Y47" s="62"/>
      <c r="Z47" s="62"/>
      <c r="AA47" s="62"/>
      <c r="AB47" s="62"/>
      <c r="AC47" s="62"/>
      <c r="AD47" s="62"/>
      <c r="AE47" s="62"/>
      <c r="AF47" s="62"/>
      <c r="AG47" s="62"/>
      <c r="AH47" s="62"/>
      <c r="AI47" s="62"/>
      <c r="AJ47" s="62"/>
    </row>
    <row r="48" spans="1:36" ht="36" customHeight="1" x14ac:dyDescent="0.2">
      <c r="A48" s="56"/>
      <c r="B48" s="43" t="s">
        <v>44</v>
      </c>
      <c r="C48" s="224" t="s">
        <v>96</v>
      </c>
      <c r="D48" s="224"/>
      <c r="E48" s="224"/>
      <c r="F48" s="224"/>
      <c r="G48" s="224"/>
      <c r="H48" s="224"/>
      <c r="I48" s="224"/>
      <c r="J48" s="224"/>
      <c r="K48" s="224"/>
      <c r="L48" s="164" t="s">
        <v>11</v>
      </c>
      <c r="M48" s="164"/>
      <c r="N48" s="139">
        <v>0.1</v>
      </c>
      <c r="O48" s="140"/>
      <c r="P48" s="209" t="s">
        <v>38</v>
      </c>
      <c r="Q48" s="209"/>
      <c r="R48" s="44">
        <f>N55*N48</f>
        <v>0.1</v>
      </c>
      <c r="S48" s="9"/>
      <c r="T48" s="28"/>
      <c r="U48" s="28"/>
      <c r="V48" s="28"/>
      <c r="W48" s="67"/>
      <c r="X48" s="68"/>
      <c r="Y48" s="62"/>
      <c r="Z48" s="62"/>
      <c r="AA48" s="62"/>
      <c r="AB48" s="62"/>
      <c r="AC48" s="62"/>
      <c r="AD48" s="62"/>
      <c r="AE48" s="62"/>
      <c r="AF48" s="62"/>
      <c r="AG48" s="62"/>
      <c r="AH48" s="62"/>
      <c r="AI48" s="62"/>
      <c r="AJ48" s="62"/>
    </row>
    <row r="49" spans="1:36" ht="45" customHeight="1" x14ac:dyDescent="0.2">
      <c r="A49" s="56"/>
      <c r="B49" s="118" t="s">
        <v>6</v>
      </c>
      <c r="C49" s="120" t="s">
        <v>33</v>
      </c>
      <c r="D49" s="120" t="s">
        <v>7</v>
      </c>
      <c r="E49" s="120" t="s">
        <v>8</v>
      </c>
      <c r="F49" s="120" t="s">
        <v>9</v>
      </c>
      <c r="G49" s="120" t="s">
        <v>3</v>
      </c>
      <c r="H49" s="120" t="s">
        <v>4</v>
      </c>
      <c r="I49" s="122" t="s">
        <v>31</v>
      </c>
      <c r="J49" s="123"/>
      <c r="K49" s="123"/>
      <c r="L49" s="123"/>
      <c r="M49" s="123"/>
      <c r="N49" s="123"/>
      <c r="O49" s="78"/>
      <c r="P49" s="124" t="s">
        <v>32</v>
      </c>
      <c r="Q49" s="125"/>
      <c r="R49" s="118"/>
      <c r="S49" s="4"/>
      <c r="T49" s="29"/>
      <c r="U49" s="30"/>
      <c r="V49" s="29"/>
      <c r="W49" s="67"/>
      <c r="X49" s="67"/>
      <c r="Y49" s="62"/>
      <c r="Z49" s="62"/>
      <c r="AA49" s="62"/>
      <c r="AB49" s="62"/>
      <c r="AC49" s="62"/>
      <c r="AD49" s="62"/>
      <c r="AE49" s="62"/>
      <c r="AF49" s="62"/>
      <c r="AG49" s="62"/>
      <c r="AH49" s="62"/>
      <c r="AI49" s="62"/>
      <c r="AJ49" s="62"/>
    </row>
    <row r="50" spans="1:36" ht="21" customHeight="1" x14ac:dyDescent="0.2">
      <c r="A50" s="57"/>
      <c r="B50" s="119"/>
      <c r="C50" s="121"/>
      <c r="D50" s="121"/>
      <c r="E50" s="121"/>
      <c r="F50" s="121"/>
      <c r="G50" s="121"/>
      <c r="H50" s="121"/>
      <c r="I50" s="78" t="s">
        <v>34</v>
      </c>
      <c r="J50" s="79" t="s">
        <v>24</v>
      </c>
      <c r="K50" s="79" t="s">
        <v>25</v>
      </c>
      <c r="L50" s="79" t="s">
        <v>26</v>
      </c>
      <c r="M50" s="79" t="s">
        <v>27</v>
      </c>
      <c r="N50" s="79" t="s">
        <v>18</v>
      </c>
      <c r="O50" s="71" t="s">
        <v>58</v>
      </c>
      <c r="P50" s="126"/>
      <c r="Q50" s="127"/>
      <c r="R50" s="128"/>
      <c r="S50" s="16"/>
      <c r="T50" s="31"/>
      <c r="U50" s="31"/>
      <c r="V50" s="31"/>
      <c r="W50" s="72"/>
      <c r="X50" s="68"/>
      <c r="Y50" s="62"/>
      <c r="Z50" s="62"/>
      <c r="AA50" s="62"/>
      <c r="AB50" s="62"/>
      <c r="AC50" s="62"/>
      <c r="AD50" s="62"/>
      <c r="AE50" s="62"/>
      <c r="AF50" s="62"/>
      <c r="AG50" s="62"/>
      <c r="AH50" s="62"/>
      <c r="AI50" s="62"/>
      <c r="AJ50" s="62"/>
    </row>
    <row r="51" spans="1:36" ht="86.25" customHeight="1" x14ac:dyDescent="0.2">
      <c r="A51" s="176"/>
      <c r="B51" s="194" t="s">
        <v>113</v>
      </c>
      <c r="C51" s="177" t="s">
        <v>45</v>
      </c>
      <c r="D51" s="179" t="s">
        <v>114</v>
      </c>
      <c r="E51" s="181">
        <v>43466</v>
      </c>
      <c r="F51" s="181">
        <v>43830</v>
      </c>
      <c r="G51" s="185" t="s">
        <v>73</v>
      </c>
      <c r="H51" s="185" t="s">
        <v>97</v>
      </c>
      <c r="I51" s="49" t="s">
        <v>22</v>
      </c>
      <c r="J51" s="50">
        <v>1</v>
      </c>
      <c r="K51" s="50">
        <v>0</v>
      </c>
      <c r="L51" s="54">
        <v>0</v>
      </c>
      <c r="M51" s="54">
        <v>0</v>
      </c>
      <c r="N51" s="51">
        <v>1</v>
      </c>
      <c r="O51" s="135">
        <f>N52/N51</f>
        <v>1</v>
      </c>
      <c r="P51" s="158" t="s">
        <v>136</v>
      </c>
      <c r="Q51" s="159"/>
      <c r="R51" s="160"/>
      <c r="S51" s="74"/>
      <c r="T51" s="174"/>
      <c r="U51" s="75"/>
      <c r="V51" s="67"/>
      <c r="W51" s="67"/>
      <c r="X51" s="68"/>
      <c r="Y51" s="62"/>
      <c r="Z51" s="62"/>
      <c r="AA51" s="62"/>
      <c r="AB51" s="62"/>
      <c r="AC51" s="62"/>
      <c r="AD51" s="62"/>
      <c r="AE51" s="62"/>
      <c r="AF51" s="62"/>
      <c r="AG51" s="62"/>
      <c r="AH51" s="62"/>
      <c r="AI51" s="62"/>
      <c r="AJ51" s="62"/>
    </row>
    <row r="52" spans="1:36" ht="96" customHeight="1" x14ac:dyDescent="0.2">
      <c r="A52" s="176"/>
      <c r="B52" s="195"/>
      <c r="C52" s="178"/>
      <c r="D52" s="180"/>
      <c r="E52" s="182"/>
      <c r="F52" s="182"/>
      <c r="G52" s="186"/>
      <c r="H52" s="186"/>
      <c r="I52" s="52" t="s">
        <v>23</v>
      </c>
      <c r="J52" s="53">
        <v>1</v>
      </c>
      <c r="K52" s="54">
        <v>0</v>
      </c>
      <c r="L52" s="54">
        <v>0</v>
      </c>
      <c r="M52" s="54">
        <v>0</v>
      </c>
      <c r="N52" s="51">
        <v>1</v>
      </c>
      <c r="O52" s="136"/>
      <c r="P52" s="187"/>
      <c r="Q52" s="188"/>
      <c r="R52" s="189"/>
      <c r="S52" s="76"/>
      <c r="T52" s="175"/>
      <c r="U52" s="77"/>
      <c r="V52" s="72"/>
      <c r="W52" s="72"/>
      <c r="X52" s="68"/>
      <c r="Y52" s="62"/>
      <c r="Z52" s="62"/>
      <c r="AA52" s="62"/>
      <c r="AB52" s="62"/>
      <c r="AC52" s="62"/>
      <c r="AD52" s="62"/>
      <c r="AE52" s="62"/>
      <c r="AF52" s="62"/>
      <c r="AG52" s="62"/>
      <c r="AH52" s="62"/>
      <c r="AI52" s="62"/>
      <c r="AJ52" s="62"/>
    </row>
    <row r="53" spans="1:36" ht="48.75" customHeight="1" x14ac:dyDescent="0.2">
      <c r="A53" s="176"/>
      <c r="B53" s="195"/>
      <c r="C53" s="177" t="s">
        <v>46</v>
      </c>
      <c r="D53" s="179" t="s">
        <v>115</v>
      </c>
      <c r="E53" s="181">
        <v>43466</v>
      </c>
      <c r="F53" s="181">
        <v>43830</v>
      </c>
      <c r="G53" s="185" t="s">
        <v>73</v>
      </c>
      <c r="H53" s="183" t="s">
        <v>128</v>
      </c>
      <c r="I53" s="49" t="s">
        <v>22</v>
      </c>
      <c r="J53" s="50">
        <v>0.5</v>
      </c>
      <c r="K53" s="50">
        <v>0</v>
      </c>
      <c r="L53" s="54">
        <v>0.5</v>
      </c>
      <c r="M53" s="54">
        <v>0</v>
      </c>
      <c r="N53" s="51">
        <f>J53+K53+L53+M53</f>
        <v>1</v>
      </c>
      <c r="O53" s="135">
        <f>N54/N53</f>
        <v>1</v>
      </c>
      <c r="P53" s="158" t="s">
        <v>137</v>
      </c>
      <c r="Q53" s="159"/>
      <c r="R53" s="160"/>
      <c r="S53" s="74"/>
      <c r="T53" s="175"/>
      <c r="U53" s="75"/>
      <c r="V53" s="67"/>
      <c r="W53" s="67"/>
      <c r="X53" s="68"/>
      <c r="Y53" s="62"/>
      <c r="Z53" s="62"/>
      <c r="AA53" s="62"/>
      <c r="AB53" s="62"/>
      <c r="AC53" s="62"/>
      <c r="AD53" s="62"/>
      <c r="AE53" s="62"/>
      <c r="AF53" s="62"/>
      <c r="AG53" s="62"/>
      <c r="AH53" s="62"/>
      <c r="AI53" s="62"/>
      <c r="AJ53" s="62"/>
    </row>
    <row r="54" spans="1:36" ht="48.75" customHeight="1" x14ac:dyDescent="0.2">
      <c r="A54" s="176"/>
      <c r="B54" s="196"/>
      <c r="C54" s="178"/>
      <c r="D54" s="180"/>
      <c r="E54" s="182"/>
      <c r="F54" s="182"/>
      <c r="G54" s="186"/>
      <c r="H54" s="184"/>
      <c r="I54" s="52" t="s">
        <v>23</v>
      </c>
      <c r="J54" s="53">
        <v>0.5</v>
      </c>
      <c r="K54" s="54">
        <v>0</v>
      </c>
      <c r="L54" s="54">
        <v>0.5</v>
      </c>
      <c r="M54" s="54">
        <v>0</v>
      </c>
      <c r="N54" s="51">
        <f>J54+K54+L54+M54</f>
        <v>1</v>
      </c>
      <c r="O54" s="136"/>
      <c r="P54" s="187"/>
      <c r="Q54" s="188"/>
      <c r="R54" s="189"/>
      <c r="S54" s="76"/>
      <c r="T54" s="175"/>
      <c r="U54" s="77"/>
      <c r="V54" s="72"/>
      <c r="W54" s="72"/>
      <c r="X54" s="68"/>
      <c r="Y54" s="62"/>
      <c r="Z54" s="62"/>
      <c r="AA54" s="62"/>
      <c r="AB54" s="62"/>
      <c r="AC54" s="62"/>
      <c r="AD54" s="62"/>
      <c r="AE54" s="62"/>
      <c r="AF54" s="62"/>
      <c r="AG54" s="62"/>
      <c r="AH54" s="62"/>
      <c r="AI54" s="62"/>
      <c r="AJ54" s="62"/>
    </row>
    <row r="55" spans="1:36" ht="28.5" customHeight="1" x14ac:dyDescent="0.2">
      <c r="A55" s="56"/>
      <c r="B55" s="169" t="s">
        <v>10</v>
      </c>
      <c r="C55" s="170"/>
      <c r="D55" s="170"/>
      <c r="E55" s="170"/>
      <c r="F55" s="170"/>
      <c r="G55" s="170"/>
      <c r="H55" s="170"/>
      <c r="I55" s="170"/>
      <c r="J55" s="170"/>
      <c r="K55" s="170"/>
      <c r="L55" s="170"/>
      <c r="M55" s="171"/>
      <c r="N55" s="145">
        <f>(O51+O53)/2</f>
        <v>1</v>
      </c>
      <c r="O55" s="146"/>
      <c r="P55" s="141"/>
      <c r="Q55" s="141"/>
      <c r="R55" s="142"/>
      <c r="S55" s="56"/>
      <c r="T55" s="67"/>
      <c r="U55" s="67"/>
      <c r="V55" s="67"/>
      <c r="W55" s="67"/>
      <c r="X55" s="68"/>
      <c r="Y55" s="62"/>
      <c r="Z55" s="62"/>
      <c r="AA55" s="62"/>
      <c r="AB55" s="62"/>
      <c r="AC55" s="62"/>
      <c r="AD55" s="62"/>
      <c r="AE55" s="62"/>
      <c r="AF55" s="62"/>
      <c r="AG55" s="62"/>
      <c r="AH55" s="62"/>
      <c r="AI55" s="62"/>
      <c r="AJ55" s="62"/>
    </row>
    <row r="56" spans="1:36" ht="46.5" customHeight="1" x14ac:dyDescent="0.2">
      <c r="A56" s="56"/>
      <c r="B56" s="43" t="s">
        <v>77</v>
      </c>
      <c r="C56" s="208" t="s">
        <v>42</v>
      </c>
      <c r="D56" s="208"/>
      <c r="E56" s="208"/>
      <c r="F56" s="208"/>
      <c r="G56" s="208"/>
      <c r="H56" s="208"/>
      <c r="I56" s="208"/>
      <c r="J56" s="208"/>
      <c r="K56" s="208"/>
      <c r="L56" s="164" t="s">
        <v>11</v>
      </c>
      <c r="M56" s="164"/>
      <c r="N56" s="129">
        <v>0.05</v>
      </c>
      <c r="O56" s="130"/>
      <c r="P56" s="209" t="s">
        <v>38</v>
      </c>
      <c r="Q56" s="209"/>
      <c r="R56" s="44">
        <f>N67*N56</f>
        <v>0.05</v>
      </c>
      <c r="S56" s="5"/>
      <c r="T56" s="28"/>
      <c r="U56" s="28"/>
      <c r="V56" s="28"/>
      <c r="W56" s="67"/>
      <c r="X56" s="68"/>
      <c r="Y56" s="62"/>
      <c r="Z56" s="62"/>
      <c r="AA56" s="62"/>
      <c r="AB56" s="62"/>
      <c r="AC56" s="62"/>
      <c r="AD56" s="62"/>
      <c r="AE56" s="62"/>
      <c r="AF56" s="62"/>
      <c r="AG56" s="62"/>
      <c r="AH56" s="62"/>
      <c r="AI56" s="62"/>
      <c r="AJ56" s="62"/>
    </row>
    <row r="57" spans="1:36" ht="45" customHeight="1" x14ac:dyDescent="0.2">
      <c r="A57" s="56"/>
      <c r="B57" s="118" t="s">
        <v>6</v>
      </c>
      <c r="C57" s="120" t="s">
        <v>33</v>
      </c>
      <c r="D57" s="120" t="s">
        <v>7</v>
      </c>
      <c r="E57" s="120" t="s">
        <v>8</v>
      </c>
      <c r="F57" s="120" t="s">
        <v>9</v>
      </c>
      <c r="G57" s="120" t="s">
        <v>3</v>
      </c>
      <c r="H57" s="120" t="s">
        <v>4</v>
      </c>
      <c r="I57" s="122" t="s">
        <v>31</v>
      </c>
      <c r="J57" s="123"/>
      <c r="K57" s="123"/>
      <c r="L57" s="123"/>
      <c r="M57" s="123"/>
      <c r="N57" s="123"/>
      <c r="O57" s="78"/>
      <c r="P57" s="124" t="s">
        <v>32</v>
      </c>
      <c r="Q57" s="125"/>
      <c r="R57" s="118"/>
      <c r="S57" s="4"/>
      <c r="T57" s="29"/>
      <c r="U57" s="30"/>
      <c r="V57" s="29"/>
      <c r="W57" s="67"/>
      <c r="X57" s="67"/>
      <c r="Y57" s="62"/>
      <c r="Z57" s="62"/>
      <c r="AA57" s="62"/>
      <c r="AB57" s="62"/>
      <c r="AC57" s="62"/>
      <c r="AD57" s="62"/>
      <c r="AE57" s="62"/>
      <c r="AF57" s="62"/>
      <c r="AG57" s="62"/>
      <c r="AH57" s="62"/>
      <c r="AI57" s="62"/>
      <c r="AJ57" s="62"/>
    </row>
    <row r="58" spans="1:36" ht="21" customHeight="1" x14ac:dyDescent="0.2">
      <c r="A58" s="57"/>
      <c r="B58" s="119"/>
      <c r="C58" s="121"/>
      <c r="D58" s="121"/>
      <c r="E58" s="121"/>
      <c r="F58" s="121"/>
      <c r="G58" s="121"/>
      <c r="H58" s="121"/>
      <c r="I58" s="78" t="s">
        <v>34</v>
      </c>
      <c r="J58" s="79" t="s">
        <v>24</v>
      </c>
      <c r="K58" s="79" t="s">
        <v>25</v>
      </c>
      <c r="L58" s="79" t="s">
        <v>26</v>
      </c>
      <c r="M58" s="79" t="s">
        <v>27</v>
      </c>
      <c r="N58" s="79" t="s">
        <v>18</v>
      </c>
      <c r="O58" s="71" t="s">
        <v>58</v>
      </c>
      <c r="P58" s="126"/>
      <c r="Q58" s="127"/>
      <c r="R58" s="128"/>
      <c r="S58" s="16"/>
      <c r="T58" s="31"/>
      <c r="U58" s="31"/>
      <c r="V58" s="31"/>
      <c r="W58" s="72"/>
      <c r="X58" s="68"/>
      <c r="Y58" s="62"/>
      <c r="Z58" s="62"/>
      <c r="AA58" s="62"/>
      <c r="AB58" s="62"/>
      <c r="AC58" s="62"/>
      <c r="AD58" s="62"/>
      <c r="AE58" s="62"/>
      <c r="AF58" s="62"/>
      <c r="AG58" s="62"/>
      <c r="AH58" s="62"/>
      <c r="AI58" s="62"/>
      <c r="AJ58" s="62"/>
    </row>
    <row r="59" spans="1:36" ht="48.75" customHeight="1" x14ac:dyDescent="0.2">
      <c r="A59" s="176"/>
      <c r="B59" s="194" t="s">
        <v>62</v>
      </c>
      <c r="C59" s="177" t="s">
        <v>99</v>
      </c>
      <c r="D59" s="179" t="s">
        <v>65</v>
      </c>
      <c r="E59" s="181">
        <v>43466</v>
      </c>
      <c r="F59" s="181">
        <v>43830</v>
      </c>
      <c r="G59" s="185" t="s">
        <v>73</v>
      </c>
      <c r="H59" s="183" t="s">
        <v>106</v>
      </c>
      <c r="I59" s="49" t="s">
        <v>22</v>
      </c>
      <c r="J59" s="107">
        <v>0</v>
      </c>
      <c r="K59" s="108">
        <v>1</v>
      </c>
      <c r="L59" s="107">
        <v>1</v>
      </c>
      <c r="M59" s="108">
        <v>1</v>
      </c>
      <c r="N59" s="108">
        <f>J59+K59+L59+M59</f>
        <v>3</v>
      </c>
      <c r="O59" s="135">
        <f>N60/N59</f>
        <v>1</v>
      </c>
      <c r="P59" s="158" t="s">
        <v>134</v>
      </c>
      <c r="Q59" s="159"/>
      <c r="R59" s="160"/>
      <c r="S59" s="74"/>
      <c r="T59" s="174"/>
      <c r="U59" s="75"/>
      <c r="V59" s="67"/>
      <c r="W59" s="67"/>
      <c r="X59" s="68"/>
      <c r="Y59" s="62"/>
      <c r="Z59" s="62"/>
      <c r="AA59" s="62"/>
      <c r="AB59" s="62"/>
      <c r="AC59" s="62"/>
      <c r="AD59" s="62"/>
      <c r="AE59" s="62"/>
      <c r="AF59" s="62"/>
      <c r="AG59" s="62"/>
      <c r="AH59" s="62"/>
      <c r="AI59" s="62"/>
      <c r="AJ59" s="62"/>
    </row>
    <row r="60" spans="1:36" ht="48.75" customHeight="1" x14ac:dyDescent="0.2">
      <c r="A60" s="176"/>
      <c r="B60" s="195"/>
      <c r="C60" s="178"/>
      <c r="D60" s="180"/>
      <c r="E60" s="182"/>
      <c r="F60" s="182"/>
      <c r="G60" s="186"/>
      <c r="H60" s="184"/>
      <c r="I60" s="52" t="s">
        <v>23</v>
      </c>
      <c r="J60" s="107">
        <v>0</v>
      </c>
      <c r="K60" s="108">
        <v>1</v>
      </c>
      <c r="L60" s="107">
        <v>1</v>
      </c>
      <c r="M60" s="108">
        <v>1</v>
      </c>
      <c r="N60" s="108">
        <f>J60+K60+L60+M60</f>
        <v>3</v>
      </c>
      <c r="O60" s="136"/>
      <c r="P60" s="187"/>
      <c r="Q60" s="188"/>
      <c r="R60" s="189"/>
      <c r="S60" s="76"/>
      <c r="T60" s="175"/>
      <c r="U60" s="77"/>
      <c r="V60" s="72"/>
      <c r="W60" s="72"/>
      <c r="X60" s="68"/>
      <c r="Y60" s="62"/>
      <c r="Z60" s="62"/>
      <c r="AA60" s="62"/>
      <c r="AB60" s="62"/>
      <c r="AC60" s="62"/>
      <c r="AD60" s="62"/>
      <c r="AE60" s="62"/>
      <c r="AF60" s="62"/>
      <c r="AG60" s="62"/>
      <c r="AH60" s="62"/>
      <c r="AI60" s="62"/>
      <c r="AJ60" s="62"/>
    </row>
    <row r="61" spans="1:36" ht="48.75" customHeight="1" x14ac:dyDescent="0.2">
      <c r="A61" s="176"/>
      <c r="B61" s="195"/>
      <c r="C61" s="177" t="s">
        <v>100</v>
      </c>
      <c r="D61" s="225" t="s">
        <v>103</v>
      </c>
      <c r="E61" s="227">
        <v>43466</v>
      </c>
      <c r="F61" s="227">
        <v>43830</v>
      </c>
      <c r="G61" s="229" t="s">
        <v>73</v>
      </c>
      <c r="H61" s="231" t="s">
        <v>107</v>
      </c>
      <c r="I61" s="111" t="s">
        <v>22</v>
      </c>
      <c r="J61" s="114">
        <v>0.25</v>
      </c>
      <c r="K61" s="114">
        <v>0.25</v>
      </c>
      <c r="L61" s="50">
        <v>0.25</v>
      </c>
      <c r="M61" s="50">
        <v>0.25</v>
      </c>
      <c r="N61" s="51">
        <v>1</v>
      </c>
      <c r="O61" s="135">
        <f>N62/N61</f>
        <v>1</v>
      </c>
      <c r="P61" s="158" t="s">
        <v>145</v>
      </c>
      <c r="Q61" s="159"/>
      <c r="R61" s="160"/>
      <c r="S61" s="74"/>
      <c r="T61" s="175"/>
      <c r="U61" s="75"/>
      <c r="V61" s="67"/>
      <c r="W61" s="67"/>
      <c r="X61" s="68"/>
      <c r="Y61" s="62"/>
      <c r="Z61" s="62"/>
      <c r="AA61" s="62"/>
      <c r="AB61" s="62"/>
      <c r="AC61" s="62"/>
      <c r="AD61" s="62"/>
      <c r="AE61" s="62"/>
      <c r="AF61" s="62"/>
      <c r="AG61" s="62"/>
      <c r="AH61" s="62"/>
      <c r="AI61" s="62"/>
      <c r="AJ61" s="62"/>
    </row>
    <row r="62" spans="1:36" ht="48.75" customHeight="1" x14ac:dyDescent="0.2">
      <c r="A62" s="176"/>
      <c r="B62" s="195"/>
      <c r="C62" s="178"/>
      <c r="D62" s="226"/>
      <c r="E62" s="228"/>
      <c r="F62" s="228"/>
      <c r="G62" s="230"/>
      <c r="H62" s="232"/>
      <c r="I62" s="112" t="s">
        <v>23</v>
      </c>
      <c r="J62" s="113">
        <v>0.25</v>
      </c>
      <c r="K62" s="113">
        <v>0.25</v>
      </c>
      <c r="L62" s="113">
        <v>0.25</v>
      </c>
      <c r="M62" s="113">
        <v>0.25</v>
      </c>
      <c r="N62" s="51">
        <v>1</v>
      </c>
      <c r="O62" s="136"/>
      <c r="P62" s="187"/>
      <c r="Q62" s="188"/>
      <c r="R62" s="189"/>
      <c r="S62" s="76"/>
      <c r="T62" s="175"/>
      <c r="U62" s="77"/>
      <c r="V62" s="72"/>
      <c r="W62" s="72"/>
      <c r="X62" s="68"/>
      <c r="Y62" s="62"/>
      <c r="Z62" s="62"/>
      <c r="AA62" s="62"/>
      <c r="AB62" s="62"/>
      <c r="AC62" s="62"/>
      <c r="AD62" s="62"/>
      <c r="AE62" s="62"/>
      <c r="AF62" s="62"/>
      <c r="AG62" s="62"/>
      <c r="AH62" s="62"/>
      <c r="AI62" s="62"/>
      <c r="AJ62" s="62"/>
    </row>
    <row r="63" spans="1:36" ht="48.75" customHeight="1" x14ac:dyDescent="0.2">
      <c r="A63" s="176"/>
      <c r="B63" s="195"/>
      <c r="C63" s="177" t="s">
        <v>101</v>
      </c>
      <c r="D63" s="225" t="s">
        <v>104</v>
      </c>
      <c r="E63" s="227">
        <v>43466</v>
      </c>
      <c r="F63" s="227">
        <v>43830</v>
      </c>
      <c r="G63" s="229" t="s">
        <v>73</v>
      </c>
      <c r="H63" s="231" t="s">
        <v>108</v>
      </c>
      <c r="I63" s="111" t="s">
        <v>22</v>
      </c>
      <c r="J63" s="114">
        <v>0.25</v>
      </c>
      <c r="K63" s="114">
        <v>0.25</v>
      </c>
      <c r="L63" s="50">
        <v>0.25</v>
      </c>
      <c r="M63" s="50">
        <v>0.25</v>
      </c>
      <c r="N63" s="51">
        <v>0.25</v>
      </c>
      <c r="O63" s="135">
        <f>N64/N63</f>
        <v>1</v>
      </c>
      <c r="P63" s="158" t="s">
        <v>146</v>
      </c>
      <c r="Q63" s="159"/>
      <c r="R63" s="160"/>
      <c r="S63" s="74"/>
      <c r="T63" s="174"/>
      <c r="U63" s="75"/>
      <c r="V63" s="67"/>
      <c r="W63" s="67"/>
      <c r="X63" s="68"/>
      <c r="Y63" s="62"/>
      <c r="Z63" s="62"/>
      <c r="AA63" s="62"/>
      <c r="AB63" s="62"/>
      <c r="AC63" s="62"/>
      <c r="AD63" s="62"/>
      <c r="AE63" s="62"/>
      <c r="AF63" s="62"/>
      <c r="AG63" s="62"/>
      <c r="AH63" s="62"/>
      <c r="AI63" s="62"/>
      <c r="AJ63" s="62"/>
    </row>
    <row r="64" spans="1:36" ht="76.5" customHeight="1" x14ac:dyDescent="0.2">
      <c r="A64" s="176"/>
      <c r="B64" s="195"/>
      <c r="C64" s="178"/>
      <c r="D64" s="226"/>
      <c r="E64" s="228"/>
      <c r="F64" s="228"/>
      <c r="G64" s="230"/>
      <c r="H64" s="232"/>
      <c r="I64" s="112" t="s">
        <v>23</v>
      </c>
      <c r="J64" s="113">
        <v>0.25</v>
      </c>
      <c r="K64" s="113">
        <v>0.25</v>
      </c>
      <c r="L64" s="113">
        <v>0.25</v>
      </c>
      <c r="M64" s="113">
        <v>0.25</v>
      </c>
      <c r="N64" s="51">
        <v>0.25</v>
      </c>
      <c r="O64" s="136"/>
      <c r="P64" s="187"/>
      <c r="Q64" s="188"/>
      <c r="R64" s="189"/>
      <c r="S64" s="76"/>
      <c r="T64" s="175"/>
      <c r="U64" s="77"/>
      <c r="V64" s="72"/>
      <c r="W64" s="72"/>
      <c r="X64" s="68"/>
      <c r="Y64" s="62"/>
      <c r="Z64" s="62"/>
      <c r="AA64" s="62"/>
      <c r="AB64" s="62"/>
      <c r="AC64" s="62"/>
      <c r="AD64" s="62"/>
      <c r="AE64" s="62"/>
      <c r="AF64" s="62"/>
      <c r="AG64" s="62"/>
      <c r="AH64" s="62"/>
      <c r="AI64" s="62"/>
      <c r="AJ64" s="62"/>
    </row>
    <row r="65" spans="1:36" ht="48.75" customHeight="1" x14ac:dyDescent="0.2">
      <c r="A65" s="176"/>
      <c r="B65" s="195"/>
      <c r="C65" s="177" t="s">
        <v>102</v>
      </c>
      <c r="D65" s="179" t="s">
        <v>105</v>
      </c>
      <c r="E65" s="181">
        <v>43466</v>
      </c>
      <c r="F65" s="181">
        <v>43830</v>
      </c>
      <c r="G65" s="185" t="s">
        <v>73</v>
      </c>
      <c r="H65" s="183" t="s">
        <v>109</v>
      </c>
      <c r="I65" s="49" t="s">
        <v>22</v>
      </c>
      <c r="J65" s="104">
        <v>1</v>
      </c>
      <c r="K65" s="104">
        <v>1</v>
      </c>
      <c r="L65" s="104">
        <v>1</v>
      </c>
      <c r="M65" s="104">
        <v>1</v>
      </c>
      <c r="N65" s="107">
        <v>4</v>
      </c>
      <c r="O65" s="135">
        <f>N66/N65</f>
        <v>1</v>
      </c>
      <c r="P65" s="158" t="s">
        <v>135</v>
      </c>
      <c r="Q65" s="159"/>
      <c r="R65" s="160"/>
      <c r="S65" s="74"/>
      <c r="T65" s="175"/>
      <c r="U65" s="75"/>
      <c r="V65" s="67"/>
      <c r="W65" s="67"/>
      <c r="X65" s="68"/>
      <c r="Y65" s="62"/>
      <c r="Z65" s="62"/>
      <c r="AA65" s="62"/>
      <c r="AB65" s="62"/>
      <c r="AC65" s="62"/>
      <c r="AD65" s="62"/>
      <c r="AE65" s="62"/>
      <c r="AF65" s="62"/>
      <c r="AG65" s="62"/>
      <c r="AH65" s="62"/>
      <c r="AI65" s="62"/>
      <c r="AJ65" s="62"/>
    </row>
    <row r="66" spans="1:36" ht="48.75" customHeight="1" x14ac:dyDescent="0.2">
      <c r="A66" s="176"/>
      <c r="B66" s="196"/>
      <c r="C66" s="178"/>
      <c r="D66" s="180"/>
      <c r="E66" s="182"/>
      <c r="F66" s="182"/>
      <c r="G66" s="186"/>
      <c r="H66" s="184"/>
      <c r="I66" s="52" t="s">
        <v>23</v>
      </c>
      <c r="J66" s="107">
        <v>1</v>
      </c>
      <c r="K66" s="108">
        <v>1</v>
      </c>
      <c r="L66" s="52">
        <v>1</v>
      </c>
      <c r="M66" s="52">
        <v>1</v>
      </c>
      <c r="N66" s="107">
        <f>J66+K66+L66+M66</f>
        <v>4</v>
      </c>
      <c r="O66" s="136"/>
      <c r="P66" s="187"/>
      <c r="Q66" s="188"/>
      <c r="R66" s="189"/>
      <c r="S66" s="76"/>
      <c r="T66" s="175"/>
      <c r="U66" s="77"/>
      <c r="V66" s="72"/>
      <c r="W66" s="72"/>
      <c r="X66" s="68"/>
      <c r="Y66" s="62"/>
      <c r="Z66" s="62"/>
      <c r="AA66" s="62"/>
      <c r="AB66" s="62"/>
      <c r="AC66" s="62"/>
      <c r="AD66" s="62"/>
      <c r="AE66" s="62"/>
      <c r="AF66" s="62"/>
      <c r="AG66" s="62"/>
      <c r="AH66" s="62"/>
      <c r="AI66" s="62"/>
      <c r="AJ66" s="62"/>
    </row>
    <row r="67" spans="1:36" ht="28.5" customHeight="1" x14ac:dyDescent="0.2">
      <c r="A67" s="56"/>
      <c r="B67" s="169" t="s">
        <v>10</v>
      </c>
      <c r="C67" s="170"/>
      <c r="D67" s="170"/>
      <c r="E67" s="170"/>
      <c r="F67" s="170"/>
      <c r="G67" s="170"/>
      <c r="H67" s="170"/>
      <c r="I67" s="170"/>
      <c r="J67" s="170"/>
      <c r="K67" s="170"/>
      <c r="L67" s="170"/>
      <c r="M67" s="171"/>
      <c r="N67" s="192">
        <f>(O59+O61)/2</f>
        <v>1</v>
      </c>
      <c r="O67" s="193"/>
      <c r="P67" s="80"/>
      <c r="Q67" s="56"/>
      <c r="R67" s="56"/>
      <c r="S67" s="56"/>
      <c r="T67" s="67"/>
      <c r="U67" s="67"/>
      <c r="V67" s="67"/>
      <c r="W67" s="67"/>
      <c r="X67" s="68"/>
      <c r="Y67" s="62"/>
      <c r="Z67" s="62"/>
      <c r="AA67" s="62"/>
      <c r="AB67" s="62"/>
      <c r="AC67" s="62"/>
      <c r="AD67" s="62"/>
      <c r="AE67" s="62"/>
      <c r="AF67" s="62"/>
      <c r="AG67" s="62"/>
      <c r="AH67" s="62"/>
      <c r="AI67" s="62"/>
      <c r="AJ67" s="62"/>
    </row>
    <row r="68" spans="1:36" ht="43.5" customHeight="1" x14ac:dyDescent="0.2">
      <c r="A68" s="56"/>
      <c r="B68" s="43" t="s">
        <v>78</v>
      </c>
      <c r="C68" s="208" t="s">
        <v>43</v>
      </c>
      <c r="D68" s="208"/>
      <c r="E68" s="208"/>
      <c r="F68" s="208"/>
      <c r="G68" s="208"/>
      <c r="H68" s="208"/>
      <c r="I68" s="208"/>
      <c r="J68" s="208"/>
      <c r="K68" s="208"/>
      <c r="L68" s="164" t="s">
        <v>11</v>
      </c>
      <c r="M68" s="164"/>
      <c r="N68" s="129">
        <v>0.05</v>
      </c>
      <c r="O68" s="130"/>
      <c r="P68" s="209" t="s">
        <v>38</v>
      </c>
      <c r="Q68" s="209"/>
      <c r="R68" s="44">
        <f>N75*N68</f>
        <v>0.05</v>
      </c>
      <c r="S68" s="9"/>
      <c r="T68" s="28"/>
      <c r="U68" s="28"/>
      <c r="V68" s="28"/>
      <c r="W68" s="67"/>
      <c r="X68" s="68"/>
      <c r="Y68" s="62"/>
      <c r="Z68" s="62"/>
      <c r="AA68" s="62"/>
      <c r="AB68" s="62"/>
      <c r="AC68" s="62"/>
      <c r="AD68" s="62"/>
      <c r="AE68" s="62"/>
      <c r="AF68" s="62"/>
      <c r="AG68" s="62"/>
      <c r="AH68" s="62"/>
      <c r="AI68" s="62"/>
      <c r="AJ68" s="62"/>
    </row>
    <row r="69" spans="1:36" ht="45" customHeight="1" x14ac:dyDescent="0.2">
      <c r="A69" s="56"/>
      <c r="B69" s="118" t="s">
        <v>6</v>
      </c>
      <c r="C69" s="120" t="s">
        <v>33</v>
      </c>
      <c r="D69" s="120" t="s">
        <v>7</v>
      </c>
      <c r="E69" s="120" t="s">
        <v>8</v>
      </c>
      <c r="F69" s="120" t="s">
        <v>9</v>
      </c>
      <c r="G69" s="120" t="s">
        <v>3</v>
      </c>
      <c r="H69" s="120" t="s">
        <v>4</v>
      </c>
      <c r="I69" s="122" t="s">
        <v>31</v>
      </c>
      <c r="J69" s="123"/>
      <c r="K69" s="123"/>
      <c r="L69" s="123"/>
      <c r="M69" s="123"/>
      <c r="N69" s="123"/>
      <c r="O69" s="78"/>
      <c r="P69" s="124" t="s">
        <v>32</v>
      </c>
      <c r="Q69" s="125"/>
      <c r="R69" s="118"/>
      <c r="S69" s="4"/>
      <c r="T69" s="29"/>
      <c r="U69" s="30"/>
      <c r="V69" s="29"/>
      <c r="W69" s="67"/>
      <c r="X69" s="67"/>
      <c r="Y69" s="62"/>
      <c r="Z69" s="62"/>
      <c r="AA69" s="62"/>
      <c r="AB69" s="62"/>
      <c r="AC69" s="62"/>
      <c r="AD69" s="62"/>
      <c r="AE69" s="62"/>
      <c r="AF69" s="62"/>
      <c r="AG69" s="62"/>
      <c r="AH69" s="62"/>
      <c r="AI69" s="62"/>
      <c r="AJ69" s="62"/>
    </row>
    <row r="70" spans="1:36" ht="48.75" customHeight="1" x14ac:dyDescent="0.2">
      <c r="A70" s="57"/>
      <c r="B70" s="119"/>
      <c r="C70" s="121"/>
      <c r="D70" s="121"/>
      <c r="E70" s="121"/>
      <c r="F70" s="121"/>
      <c r="G70" s="121"/>
      <c r="H70" s="121"/>
      <c r="I70" s="78" t="s">
        <v>34</v>
      </c>
      <c r="J70" s="79" t="s">
        <v>24</v>
      </c>
      <c r="K70" s="79" t="s">
        <v>25</v>
      </c>
      <c r="L70" s="79" t="s">
        <v>26</v>
      </c>
      <c r="M70" s="79" t="s">
        <v>27</v>
      </c>
      <c r="N70" s="79" t="s">
        <v>18</v>
      </c>
      <c r="O70" s="71" t="s">
        <v>58</v>
      </c>
      <c r="P70" s="126"/>
      <c r="Q70" s="127"/>
      <c r="R70" s="128"/>
      <c r="S70" s="16"/>
      <c r="T70" s="31"/>
      <c r="U70" s="31"/>
      <c r="V70" s="31"/>
      <c r="W70" s="72"/>
      <c r="X70" s="68"/>
      <c r="Y70" s="62"/>
      <c r="Z70" s="62"/>
      <c r="AA70" s="62"/>
      <c r="AB70" s="62"/>
      <c r="AC70" s="62"/>
      <c r="AD70" s="62"/>
      <c r="AE70" s="62"/>
      <c r="AF70" s="62"/>
      <c r="AG70" s="62"/>
      <c r="AH70" s="62"/>
      <c r="AI70" s="62"/>
      <c r="AJ70" s="62"/>
    </row>
    <row r="71" spans="1:36" ht="48.75" customHeight="1" x14ac:dyDescent="0.2">
      <c r="A71" s="176"/>
      <c r="B71" s="194" t="s">
        <v>116</v>
      </c>
      <c r="C71" s="177" t="s">
        <v>45</v>
      </c>
      <c r="D71" s="179" t="s">
        <v>12</v>
      </c>
      <c r="E71" s="181">
        <v>43466</v>
      </c>
      <c r="F71" s="181">
        <v>43830</v>
      </c>
      <c r="G71" s="183" t="s">
        <v>73</v>
      </c>
      <c r="H71" s="185" t="s">
        <v>13</v>
      </c>
      <c r="I71" s="49" t="s">
        <v>22</v>
      </c>
      <c r="J71" s="110">
        <v>32284486</v>
      </c>
      <c r="K71" s="110">
        <v>31912115</v>
      </c>
      <c r="L71" s="110">
        <v>3200413</v>
      </c>
      <c r="M71" s="110">
        <v>79854559</v>
      </c>
      <c r="N71" s="110">
        <f>J71+K71+L71+M71</f>
        <v>147251573</v>
      </c>
      <c r="O71" s="135">
        <f>N72/N71</f>
        <v>1</v>
      </c>
      <c r="P71" s="158" t="s">
        <v>139</v>
      </c>
      <c r="Q71" s="159"/>
      <c r="R71" s="160"/>
      <c r="S71" s="74"/>
      <c r="T71" s="174"/>
      <c r="U71" s="75"/>
      <c r="V71" s="67"/>
      <c r="W71" s="67"/>
      <c r="X71" s="68"/>
      <c r="Y71" s="62"/>
      <c r="Z71" s="62"/>
      <c r="AA71" s="62"/>
      <c r="AB71" s="62"/>
      <c r="AC71" s="62"/>
      <c r="AD71" s="62"/>
      <c r="AE71" s="62"/>
      <c r="AF71" s="62"/>
      <c r="AG71" s="62"/>
      <c r="AH71" s="62"/>
      <c r="AI71" s="62"/>
      <c r="AJ71" s="62"/>
    </row>
    <row r="72" spans="1:36" ht="48.75" customHeight="1" x14ac:dyDescent="0.2">
      <c r="A72" s="176"/>
      <c r="B72" s="195"/>
      <c r="C72" s="178"/>
      <c r="D72" s="180"/>
      <c r="E72" s="182"/>
      <c r="F72" s="182"/>
      <c r="G72" s="184"/>
      <c r="H72" s="186"/>
      <c r="I72" s="52" t="s">
        <v>23</v>
      </c>
      <c r="J72" s="110">
        <v>32284486</v>
      </c>
      <c r="K72" s="110">
        <v>31912115</v>
      </c>
      <c r="L72" s="110">
        <v>3200413</v>
      </c>
      <c r="M72" s="110">
        <v>79854559</v>
      </c>
      <c r="N72" s="110">
        <f>J72+K72+L72+M72</f>
        <v>147251573</v>
      </c>
      <c r="O72" s="136"/>
      <c r="P72" s="187"/>
      <c r="Q72" s="188"/>
      <c r="R72" s="189"/>
      <c r="S72" s="76"/>
      <c r="T72" s="175"/>
      <c r="U72" s="77"/>
      <c r="V72" s="72"/>
      <c r="W72" s="72"/>
      <c r="X72" s="68"/>
      <c r="Y72" s="62"/>
      <c r="Z72" s="62"/>
      <c r="AA72" s="62"/>
      <c r="AB72" s="62"/>
      <c r="AC72" s="62"/>
      <c r="AD72" s="62"/>
      <c r="AE72" s="62"/>
      <c r="AF72" s="62"/>
      <c r="AG72" s="62"/>
      <c r="AH72" s="62"/>
      <c r="AI72" s="62"/>
      <c r="AJ72" s="62"/>
    </row>
    <row r="73" spans="1:36" ht="48.75" customHeight="1" x14ac:dyDescent="0.2">
      <c r="A73" s="176"/>
      <c r="B73" s="195"/>
      <c r="C73" s="177" t="s">
        <v>46</v>
      </c>
      <c r="D73" s="179" t="s">
        <v>14</v>
      </c>
      <c r="E73" s="181">
        <v>43466</v>
      </c>
      <c r="F73" s="181">
        <v>43830</v>
      </c>
      <c r="G73" s="183" t="s">
        <v>73</v>
      </c>
      <c r="H73" s="185" t="s">
        <v>13</v>
      </c>
      <c r="I73" s="49" t="s">
        <v>22</v>
      </c>
      <c r="J73" s="50"/>
      <c r="K73" s="50"/>
      <c r="L73" s="50"/>
      <c r="M73" s="50"/>
      <c r="N73" s="50" t="s">
        <v>110</v>
      </c>
      <c r="O73" s="135" t="s">
        <v>110</v>
      </c>
      <c r="P73" s="158" t="s">
        <v>110</v>
      </c>
      <c r="Q73" s="159"/>
      <c r="R73" s="160"/>
      <c r="S73" s="74"/>
      <c r="T73" s="175"/>
      <c r="U73" s="75"/>
      <c r="V73" s="67"/>
      <c r="W73" s="67"/>
      <c r="X73" s="68"/>
      <c r="Y73" s="62"/>
      <c r="Z73" s="62"/>
      <c r="AA73" s="62"/>
      <c r="AB73" s="62"/>
      <c r="AC73" s="62"/>
      <c r="AD73" s="62"/>
      <c r="AE73" s="62"/>
      <c r="AF73" s="62"/>
      <c r="AG73" s="62"/>
      <c r="AH73" s="62"/>
      <c r="AI73" s="62"/>
      <c r="AJ73" s="62"/>
    </row>
    <row r="74" spans="1:36" ht="48.75" customHeight="1" x14ac:dyDescent="0.2">
      <c r="A74" s="176"/>
      <c r="B74" s="196"/>
      <c r="C74" s="178"/>
      <c r="D74" s="180"/>
      <c r="E74" s="182"/>
      <c r="F74" s="182"/>
      <c r="G74" s="184"/>
      <c r="H74" s="186"/>
      <c r="I74" s="52" t="s">
        <v>23</v>
      </c>
      <c r="J74" s="50"/>
      <c r="K74" s="50"/>
      <c r="L74" s="50"/>
      <c r="M74" s="50"/>
      <c r="N74" s="50" t="s">
        <v>110</v>
      </c>
      <c r="O74" s="136"/>
      <c r="P74" s="187"/>
      <c r="Q74" s="188"/>
      <c r="R74" s="189"/>
      <c r="S74" s="76"/>
      <c r="T74" s="175"/>
      <c r="U74" s="77"/>
      <c r="V74" s="72"/>
      <c r="W74" s="72"/>
      <c r="X74" s="68"/>
      <c r="Y74" s="62"/>
      <c r="Z74" s="62"/>
      <c r="AA74" s="62"/>
      <c r="AB74" s="62"/>
      <c r="AC74" s="62"/>
      <c r="AD74" s="62"/>
      <c r="AE74" s="62"/>
      <c r="AF74" s="62"/>
      <c r="AG74" s="62"/>
      <c r="AH74" s="62"/>
      <c r="AI74" s="62"/>
      <c r="AJ74" s="62"/>
    </row>
    <row r="75" spans="1:36" ht="28.5" customHeight="1" x14ac:dyDescent="0.2">
      <c r="A75" s="56"/>
      <c r="B75" s="169" t="s">
        <v>10</v>
      </c>
      <c r="C75" s="170"/>
      <c r="D75" s="170"/>
      <c r="E75" s="170"/>
      <c r="F75" s="170"/>
      <c r="G75" s="170"/>
      <c r="H75" s="170"/>
      <c r="I75" s="170"/>
      <c r="J75" s="170"/>
      <c r="K75" s="170"/>
      <c r="L75" s="170"/>
      <c r="M75" s="171"/>
      <c r="N75" s="192">
        <f>O71</f>
        <v>1</v>
      </c>
      <c r="O75" s="193"/>
      <c r="P75" s="80"/>
      <c r="Q75" s="56"/>
      <c r="R75" s="56"/>
      <c r="S75" s="56"/>
      <c r="T75" s="67"/>
      <c r="U75" s="67"/>
      <c r="V75" s="67"/>
      <c r="W75" s="67"/>
      <c r="X75" s="68"/>
      <c r="Y75" s="62"/>
      <c r="Z75" s="62"/>
      <c r="AA75" s="62"/>
      <c r="AB75" s="62"/>
      <c r="AC75" s="62"/>
      <c r="AD75" s="62"/>
      <c r="AE75" s="62"/>
      <c r="AF75" s="62"/>
      <c r="AG75" s="62"/>
      <c r="AH75" s="62"/>
      <c r="AI75" s="62"/>
      <c r="AJ75" s="62"/>
    </row>
    <row r="76" spans="1:36" ht="12.75" customHeight="1" x14ac:dyDescent="0.2">
      <c r="A76" s="63"/>
      <c r="B76" s="63"/>
      <c r="C76" s="63"/>
      <c r="D76" s="63"/>
      <c r="E76" s="63"/>
      <c r="F76" s="63"/>
      <c r="G76" s="63"/>
      <c r="H76" s="63"/>
      <c r="I76" s="81"/>
      <c r="J76" s="63"/>
      <c r="K76" s="81"/>
      <c r="L76" s="81"/>
      <c r="M76" s="81"/>
      <c r="N76" s="63"/>
      <c r="O76" s="81"/>
      <c r="P76" s="81"/>
      <c r="Q76" s="56"/>
      <c r="R76" s="56"/>
      <c r="S76" s="56"/>
      <c r="T76" s="67"/>
      <c r="U76" s="67"/>
      <c r="V76" s="67"/>
      <c r="W76" s="67"/>
      <c r="X76" s="68"/>
      <c r="Y76" s="62"/>
      <c r="Z76" s="62"/>
      <c r="AA76" s="62"/>
      <c r="AB76" s="62"/>
      <c r="AC76" s="62"/>
      <c r="AD76" s="62"/>
      <c r="AE76" s="62"/>
      <c r="AF76" s="62"/>
      <c r="AG76" s="62"/>
      <c r="AH76" s="62"/>
      <c r="AI76" s="62"/>
      <c r="AJ76" s="62"/>
    </row>
    <row r="77" spans="1:36" ht="28.5" customHeight="1" x14ac:dyDescent="0.2">
      <c r="A77" s="56"/>
      <c r="B77" s="10"/>
      <c r="C77" s="4"/>
      <c r="D77" s="82"/>
      <c r="E77" s="83"/>
      <c r="F77" s="83"/>
      <c r="G77" s="84"/>
      <c r="H77" s="85"/>
      <c r="I77" s="86"/>
      <c r="J77" s="84"/>
      <c r="K77" s="87"/>
      <c r="L77" s="87"/>
      <c r="M77" s="87"/>
      <c r="N77" s="84"/>
      <c r="O77" s="87"/>
      <c r="P77" s="87"/>
      <c r="Q77" s="58"/>
      <c r="R77" s="88"/>
      <c r="S77" s="32"/>
      <c r="T77" s="32"/>
      <c r="U77" s="75"/>
      <c r="V77" s="67"/>
      <c r="W77" s="67"/>
      <c r="X77" s="68"/>
      <c r="Y77" s="62"/>
      <c r="Z77" s="62"/>
      <c r="AA77" s="62"/>
      <c r="AB77" s="62"/>
      <c r="AC77" s="62"/>
      <c r="AD77" s="62"/>
      <c r="AE77" s="62"/>
      <c r="AF77" s="62"/>
      <c r="AG77" s="62"/>
      <c r="AH77" s="62"/>
      <c r="AI77" s="62"/>
      <c r="AJ77" s="62"/>
    </row>
    <row r="78" spans="1:36" ht="15" customHeight="1" x14ac:dyDescent="0.2">
      <c r="A78" s="56"/>
      <c r="B78" s="34"/>
      <c r="C78" s="34"/>
      <c r="D78" s="89"/>
      <c r="E78" s="190"/>
      <c r="F78" s="191"/>
      <c r="G78" s="191"/>
      <c r="H78" s="191"/>
      <c r="I78" s="48"/>
      <c r="J78" s="48"/>
      <c r="K78" s="48"/>
      <c r="L78" s="48"/>
      <c r="M78" s="90"/>
      <c r="N78" s="90"/>
      <c r="O78" s="90"/>
      <c r="P78" s="90"/>
      <c r="Q78" s="90"/>
      <c r="R78" s="90"/>
      <c r="S78" s="68"/>
      <c r="T78" s="68"/>
      <c r="U78" s="68"/>
      <c r="V78" s="67"/>
      <c r="W78" s="67"/>
      <c r="X78" s="68"/>
      <c r="Y78" s="62"/>
      <c r="Z78" s="62"/>
      <c r="AA78" s="62"/>
      <c r="AB78" s="62"/>
      <c r="AC78" s="62"/>
      <c r="AD78" s="62"/>
      <c r="AE78" s="62"/>
      <c r="AF78" s="62"/>
      <c r="AG78" s="62"/>
      <c r="AH78" s="62"/>
      <c r="AI78" s="62"/>
      <c r="AJ78" s="62"/>
    </row>
    <row r="79" spans="1:36" ht="12.75" customHeight="1" x14ac:dyDescent="0.2">
      <c r="A79" s="56"/>
      <c r="B79" s="35"/>
      <c r="C79" s="35"/>
      <c r="D79" s="91"/>
      <c r="E79" s="200"/>
      <c r="F79" s="201"/>
      <c r="G79" s="201"/>
      <c r="H79" s="201"/>
      <c r="I79" s="45"/>
      <c r="J79" s="45"/>
      <c r="K79" s="45"/>
      <c r="L79" s="45"/>
      <c r="M79" s="92"/>
      <c r="N79" s="92"/>
      <c r="O79" s="92"/>
      <c r="P79" s="92"/>
      <c r="Q79" s="92"/>
      <c r="R79" s="92"/>
      <c r="S79" s="68"/>
      <c r="T79" s="68"/>
      <c r="U79" s="68"/>
      <c r="V79" s="67"/>
      <c r="W79" s="67"/>
      <c r="X79" s="68"/>
      <c r="Y79" s="62"/>
      <c r="Z79" s="62"/>
      <c r="AA79" s="62"/>
      <c r="AB79" s="62"/>
      <c r="AC79" s="62"/>
      <c r="AD79" s="62"/>
      <c r="AE79" s="62"/>
      <c r="AF79" s="62"/>
      <c r="AG79" s="62"/>
      <c r="AH79" s="62"/>
      <c r="AI79" s="62"/>
      <c r="AJ79" s="62"/>
    </row>
    <row r="80" spans="1:36" ht="21.75" customHeight="1" x14ac:dyDescent="0.2">
      <c r="A80" s="56"/>
      <c r="B80" s="35"/>
      <c r="C80" s="35"/>
      <c r="D80" s="91"/>
      <c r="E80" s="45"/>
      <c r="F80" s="45"/>
      <c r="G80" s="45"/>
      <c r="H80" s="45"/>
      <c r="I80" s="45"/>
      <c r="J80" s="33"/>
      <c r="K80" s="33"/>
      <c r="L80" s="33"/>
      <c r="M80" s="33"/>
      <c r="N80" s="33"/>
      <c r="O80" s="33"/>
      <c r="P80" s="33"/>
      <c r="Q80" s="33"/>
      <c r="R80" s="33"/>
      <c r="S80" s="68"/>
      <c r="T80" s="68"/>
      <c r="U80" s="68"/>
      <c r="V80" s="67"/>
      <c r="W80" s="67"/>
      <c r="X80" s="68"/>
      <c r="Y80" s="62"/>
      <c r="Z80" s="62"/>
      <c r="AA80" s="62"/>
      <c r="AB80" s="62"/>
      <c r="AC80" s="62"/>
      <c r="AD80" s="62"/>
      <c r="AE80" s="62"/>
      <c r="AF80" s="62"/>
      <c r="AG80" s="62"/>
      <c r="AH80" s="62"/>
      <c r="AI80" s="62"/>
      <c r="AJ80" s="62"/>
    </row>
    <row r="81" spans="1:38" ht="56.25" customHeight="1" x14ac:dyDescent="0.2">
      <c r="A81" s="56"/>
      <c r="B81" s="93"/>
      <c r="C81" s="210" t="s">
        <v>15</v>
      </c>
      <c r="D81" s="210"/>
      <c r="E81" s="172">
        <f>N12+N22+N38+N48+N56+N68</f>
        <v>1</v>
      </c>
      <c r="F81" s="172"/>
      <c r="G81" s="45"/>
      <c r="H81" s="45"/>
      <c r="I81" s="45"/>
      <c r="J81" s="210" t="s">
        <v>47</v>
      </c>
      <c r="K81" s="210"/>
      <c r="L81" s="210"/>
      <c r="M81" s="33"/>
      <c r="N81" s="211">
        <f>R12+R22+R56+R68</f>
        <v>0.6980892866260251</v>
      </c>
      <c r="O81" s="212"/>
      <c r="P81" s="212"/>
      <c r="Q81" s="33"/>
      <c r="R81" s="33"/>
      <c r="S81" s="94"/>
      <c r="T81" s="67"/>
      <c r="U81" s="67"/>
      <c r="V81" s="67"/>
      <c r="W81" s="67"/>
      <c r="X81" s="68"/>
      <c r="Y81" s="62"/>
      <c r="Z81" s="62"/>
      <c r="AA81" s="62"/>
      <c r="AB81" s="62"/>
      <c r="AC81" s="62"/>
      <c r="AD81" s="62"/>
      <c r="AE81" s="62"/>
      <c r="AF81" s="62"/>
      <c r="AG81" s="62"/>
      <c r="AH81" s="62"/>
      <c r="AI81" s="62"/>
      <c r="AJ81" s="62"/>
    </row>
    <row r="82" spans="1:38" ht="47.25" customHeight="1" x14ac:dyDescent="0.2">
      <c r="A82" s="56"/>
      <c r="B82" s="93"/>
      <c r="C82" s="210"/>
      <c r="D82" s="210"/>
      <c r="E82" s="172"/>
      <c r="F82" s="172"/>
      <c r="G82" s="45"/>
      <c r="H82" s="45"/>
      <c r="I82" s="45"/>
      <c r="J82" s="210"/>
      <c r="K82" s="210"/>
      <c r="L82" s="210"/>
      <c r="M82" s="33"/>
      <c r="N82" s="212"/>
      <c r="O82" s="212"/>
      <c r="P82" s="212"/>
      <c r="Q82" s="33"/>
      <c r="R82" s="33"/>
      <c r="S82" s="56"/>
      <c r="T82" s="67"/>
      <c r="U82" s="67"/>
      <c r="V82" s="67"/>
      <c r="W82" s="67"/>
      <c r="X82" s="68"/>
      <c r="Y82" s="62"/>
      <c r="Z82" s="62"/>
      <c r="AA82" s="62"/>
      <c r="AB82" s="62"/>
      <c r="AC82" s="62"/>
      <c r="AD82" s="62"/>
      <c r="AE82" s="62"/>
      <c r="AF82" s="62"/>
      <c r="AG82" s="62"/>
      <c r="AH82" s="62"/>
      <c r="AI82" s="62"/>
      <c r="AJ82" s="62"/>
    </row>
    <row r="83" spans="1:38" ht="49.5" customHeight="1" x14ac:dyDescent="0.2">
      <c r="A83" s="56"/>
      <c r="B83" s="47"/>
      <c r="C83" s="47"/>
      <c r="D83" s="206"/>
      <c r="E83" s="207"/>
      <c r="F83" s="207"/>
      <c r="G83" s="47"/>
      <c r="H83" s="47"/>
      <c r="I83" s="36"/>
      <c r="J83" s="36"/>
      <c r="K83" s="36"/>
      <c r="L83" s="36"/>
      <c r="M83" s="36"/>
      <c r="N83" s="36"/>
      <c r="O83" s="36"/>
      <c r="P83" s="36"/>
      <c r="Q83" s="36"/>
      <c r="R83" s="36"/>
      <c r="S83" s="56"/>
      <c r="T83" s="67"/>
      <c r="U83" s="67"/>
      <c r="V83" s="67"/>
      <c r="W83" s="67"/>
      <c r="X83" s="68"/>
      <c r="Y83" s="62"/>
      <c r="Z83" s="62"/>
      <c r="AA83" s="62"/>
      <c r="AB83" s="62"/>
      <c r="AC83" s="62"/>
      <c r="AD83" s="62"/>
      <c r="AE83" s="62"/>
      <c r="AF83" s="62"/>
      <c r="AG83" s="62"/>
      <c r="AH83" s="62"/>
      <c r="AI83" s="62"/>
      <c r="AJ83" s="62"/>
    </row>
    <row r="84" spans="1:38" ht="12.75" customHeight="1" x14ac:dyDescent="0.2">
      <c r="A84" s="56"/>
      <c r="B84" s="37"/>
      <c r="C84" s="37"/>
      <c r="D84" s="202"/>
      <c r="E84" s="203"/>
      <c r="F84" s="204"/>
      <c r="G84" s="37"/>
      <c r="H84" s="37"/>
      <c r="I84" s="38"/>
      <c r="J84" s="203"/>
      <c r="K84" s="205"/>
      <c r="L84" s="205"/>
      <c r="M84" s="205"/>
      <c r="N84" s="203"/>
      <c r="O84" s="46"/>
      <c r="P84" s="46"/>
      <c r="Q84" s="95"/>
      <c r="R84" s="95"/>
      <c r="S84" s="95"/>
      <c r="T84" s="68"/>
      <c r="U84" s="68"/>
      <c r="V84" s="68"/>
      <c r="W84" s="68"/>
      <c r="X84" s="68"/>
      <c r="Y84" s="62"/>
      <c r="Z84" s="62"/>
      <c r="AA84" s="62"/>
      <c r="AB84" s="62"/>
      <c r="AC84" s="62"/>
      <c r="AD84" s="62"/>
      <c r="AE84" s="62"/>
      <c r="AF84" s="62"/>
      <c r="AG84" s="62"/>
      <c r="AH84" s="62"/>
      <c r="AI84" s="62"/>
      <c r="AJ84" s="62"/>
    </row>
    <row r="85" spans="1:38" ht="12.75" customHeight="1" x14ac:dyDescent="0.2">
      <c r="A85" s="57"/>
      <c r="B85" s="38"/>
      <c r="C85" s="38"/>
      <c r="D85" s="38"/>
      <c r="E85" s="46"/>
      <c r="F85" s="46"/>
      <c r="G85" s="38"/>
      <c r="H85" s="38"/>
      <c r="I85" s="38"/>
      <c r="J85" s="46"/>
      <c r="K85" s="46"/>
      <c r="L85" s="46"/>
      <c r="M85" s="46"/>
      <c r="N85" s="46"/>
      <c r="O85" s="46"/>
      <c r="P85" s="46"/>
      <c r="Q85" s="95"/>
      <c r="R85" s="95"/>
      <c r="S85" s="95"/>
      <c r="T85" s="68"/>
      <c r="U85" s="68"/>
      <c r="V85" s="68"/>
      <c r="W85" s="68"/>
      <c r="X85" s="68"/>
      <c r="Y85" s="62"/>
      <c r="Z85" s="62"/>
      <c r="AA85" s="62"/>
      <c r="AB85" s="62"/>
      <c r="AC85" s="62"/>
      <c r="AD85" s="62"/>
      <c r="AE85" s="62"/>
      <c r="AF85" s="62"/>
      <c r="AG85" s="62"/>
      <c r="AH85" s="62"/>
      <c r="AI85" s="62"/>
      <c r="AJ85" s="62"/>
    </row>
    <row r="86" spans="1:38" ht="30" customHeight="1" x14ac:dyDescent="0.2">
      <c r="A86" s="56"/>
      <c r="B86" s="173" t="s">
        <v>48</v>
      </c>
      <c r="C86" s="173"/>
      <c r="D86" s="173"/>
      <c r="E86" s="173"/>
      <c r="F86" s="173"/>
      <c r="G86" s="173"/>
      <c r="H86" s="173"/>
      <c r="I86" s="39"/>
      <c r="J86" s="39"/>
      <c r="K86" s="39"/>
      <c r="L86" s="39"/>
      <c r="M86" s="39"/>
      <c r="N86" s="39"/>
      <c r="O86" s="39"/>
      <c r="P86" s="39"/>
      <c r="Q86" s="39"/>
      <c r="R86" s="39"/>
      <c r="S86" s="68"/>
      <c r="T86" s="68"/>
      <c r="U86" s="68"/>
      <c r="V86" s="68"/>
      <c r="W86" s="68"/>
      <c r="X86" s="68"/>
      <c r="Y86" s="62"/>
      <c r="Z86" s="62"/>
      <c r="AA86" s="62"/>
      <c r="AB86" s="62"/>
      <c r="AC86" s="62"/>
      <c r="AD86" s="62"/>
      <c r="AE86" s="62"/>
      <c r="AF86" s="62"/>
      <c r="AG86" s="62"/>
      <c r="AH86" s="62"/>
      <c r="AI86" s="62"/>
      <c r="AJ86" s="62"/>
    </row>
    <row r="87" spans="1:38" ht="66" customHeight="1" x14ac:dyDescent="0.2">
      <c r="A87" s="56"/>
      <c r="B87" s="42" t="s">
        <v>50</v>
      </c>
      <c r="C87" s="42" t="s">
        <v>33</v>
      </c>
      <c r="D87" s="42" t="s">
        <v>7</v>
      </c>
      <c r="E87" s="197" t="s">
        <v>49</v>
      </c>
      <c r="F87" s="198"/>
      <c r="G87" s="198"/>
      <c r="H87" s="199"/>
      <c r="I87" s="96"/>
      <c r="J87" s="97"/>
      <c r="K87" s="98"/>
      <c r="L87" s="98"/>
      <c r="M87" s="98"/>
      <c r="N87" s="99"/>
      <c r="O87" s="100"/>
      <c r="P87" s="100"/>
      <c r="Q87" s="68"/>
      <c r="R87" s="68"/>
      <c r="S87" s="68"/>
      <c r="T87" s="68"/>
      <c r="U87" s="68"/>
      <c r="V87" s="68"/>
      <c r="W87" s="68"/>
      <c r="X87" s="68"/>
      <c r="Y87" s="62"/>
      <c r="Z87" s="62"/>
      <c r="AA87" s="62"/>
      <c r="AB87" s="62"/>
      <c r="AC87" s="62"/>
      <c r="AD87" s="62"/>
      <c r="AE87" s="62"/>
      <c r="AF87" s="62"/>
      <c r="AG87" s="62"/>
      <c r="AH87" s="62"/>
      <c r="AI87" s="62"/>
      <c r="AJ87" s="62"/>
    </row>
    <row r="88" spans="1:38" ht="120.75" customHeight="1" x14ac:dyDescent="0.2">
      <c r="A88" s="68"/>
      <c r="B88" s="55"/>
      <c r="C88" s="55"/>
      <c r="D88" s="55"/>
      <c r="E88" s="165"/>
      <c r="F88" s="166"/>
      <c r="G88" s="166"/>
      <c r="H88" s="16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row>
    <row r="89" spans="1:38" ht="120.75" customHeight="1" x14ac:dyDescent="0.2">
      <c r="A89" s="60"/>
      <c r="B89" s="55"/>
      <c r="C89" s="55"/>
      <c r="D89" s="55"/>
      <c r="E89" s="165"/>
      <c r="F89" s="166"/>
      <c r="G89" s="166"/>
      <c r="H89" s="16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row>
    <row r="90" spans="1:38" ht="120.75" customHeight="1" x14ac:dyDescent="0.2">
      <c r="A90" s="60"/>
      <c r="B90" s="55"/>
      <c r="C90" s="55"/>
      <c r="D90" s="55"/>
      <c r="E90" s="165"/>
      <c r="F90" s="166"/>
      <c r="G90" s="166"/>
      <c r="H90" s="16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row>
    <row r="91" spans="1:38" ht="120.75" customHeight="1" x14ac:dyDescent="0.2">
      <c r="A91" s="60"/>
      <c r="B91" s="55"/>
      <c r="C91" s="55"/>
      <c r="D91" s="55"/>
      <c r="E91" s="165"/>
      <c r="F91" s="166"/>
      <c r="G91" s="166"/>
      <c r="H91" s="16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row>
    <row r="92" spans="1:38" ht="120.75" customHeight="1" x14ac:dyDescent="0.2">
      <c r="A92" s="60"/>
      <c r="B92" s="55"/>
      <c r="C92" s="55"/>
      <c r="D92" s="55"/>
      <c r="E92" s="165"/>
      <c r="F92" s="166"/>
      <c r="G92" s="166"/>
      <c r="H92" s="16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row>
    <row r="93" spans="1:38" ht="120.75" customHeight="1" x14ac:dyDescent="0.2">
      <c r="A93" s="60"/>
      <c r="B93" s="55"/>
      <c r="C93" s="55"/>
      <c r="D93" s="55"/>
      <c r="E93" s="165"/>
      <c r="F93" s="166"/>
      <c r="G93" s="166"/>
      <c r="H93" s="16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row>
    <row r="94" spans="1:38" ht="120.75" customHeight="1" x14ac:dyDescent="0.2">
      <c r="A94" s="60"/>
      <c r="B94" s="55"/>
      <c r="C94" s="55"/>
      <c r="D94" s="55"/>
      <c r="E94" s="165"/>
      <c r="F94" s="166"/>
      <c r="G94" s="166"/>
      <c r="H94" s="16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row>
    <row r="95" spans="1:38" ht="120.75" customHeight="1" x14ac:dyDescent="0.2">
      <c r="A95" s="60"/>
      <c r="B95" s="55"/>
      <c r="C95" s="55"/>
      <c r="D95" s="55"/>
      <c r="E95" s="165"/>
      <c r="F95" s="166"/>
      <c r="G95" s="166"/>
      <c r="H95" s="16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row>
    <row r="96" spans="1:38" ht="120.75" customHeight="1" x14ac:dyDescent="0.2">
      <c r="A96" s="60"/>
      <c r="B96" s="55"/>
      <c r="C96" s="55"/>
      <c r="D96" s="55"/>
      <c r="E96" s="165"/>
      <c r="F96" s="166"/>
      <c r="G96" s="166"/>
      <c r="H96" s="16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row>
    <row r="97" spans="1:38" ht="120.75" customHeight="1" x14ac:dyDescent="0.2">
      <c r="A97" s="60"/>
      <c r="B97" s="55"/>
      <c r="C97" s="55"/>
      <c r="D97" s="55"/>
      <c r="E97" s="165"/>
      <c r="F97" s="166"/>
      <c r="G97" s="166"/>
      <c r="H97" s="16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row>
    <row r="98" spans="1:38" ht="120.75" customHeight="1" x14ac:dyDescent="0.2">
      <c r="A98" s="60"/>
      <c r="B98" s="55"/>
      <c r="C98" s="55"/>
      <c r="D98" s="55"/>
      <c r="E98" s="165"/>
      <c r="F98" s="166"/>
      <c r="G98" s="166"/>
      <c r="H98" s="16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row>
    <row r="99" spans="1:38" ht="120.75" customHeight="1" x14ac:dyDescent="0.2">
      <c r="A99" s="60"/>
      <c r="B99" s="55"/>
      <c r="C99" s="55"/>
      <c r="D99" s="55"/>
      <c r="E99" s="165"/>
      <c r="F99" s="166"/>
      <c r="G99" s="166"/>
      <c r="H99" s="167"/>
      <c r="I99" s="97"/>
      <c r="J99" s="97"/>
      <c r="K99" s="97"/>
      <c r="L99" s="97"/>
      <c r="M99" s="97"/>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row>
    <row r="100" spans="1:38" ht="120.75" customHeight="1" x14ac:dyDescent="0.2">
      <c r="A100" s="60"/>
      <c r="B100" s="55"/>
      <c r="C100" s="55"/>
      <c r="D100" s="55"/>
      <c r="E100" s="165"/>
      <c r="F100" s="166"/>
      <c r="G100" s="166"/>
      <c r="H100" s="167"/>
      <c r="I100" s="97"/>
      <c r="J100" s="97"/>
      <c r="K100" s="97"/>
      <c r="L100" s="97"/>
      <c r="M100" s="97"/>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row>
    <row r="101" spans="1:38" ht="120.75" customHeight="1" x14ac:dyDescent="0.2">
      <c r="A101" s="60"/>
      <c r="B101" s="55"/>
      <c r="C101" s="55"/>
      <c r="D101" s="55"/>
      <c r="E101" s="165"/>
      <c r="F101" s="166"/>
      <c r="G101" s="166"/>
      <c r="H101" s="167"/>
      <c r="I101" s="97"/>
      <c r="J101" s="97"/>
      <c r="K101" s="97"/>
      <c r="L101" s="97"/>
      <c r="M101" s="97"/>
      <c r="N101" s="97"/>
      <c r="O101" s="97"/>
      <c r="P101" s="97"/>
      <c r="Q101" s="97"/>
      <c r="R101" s="97"/>
      <c r="S101" s="97"/>
      <c r="T101" s="97"/>
      <c r="U101" s="97"/>
      <c r="V101" s="97"/>
      <c r="W101" s="97"/>
      <c r="X101" s="97"/>
      <c r="Y101" s="97"/>
      <c r="Z101" s="97"/>
      <c r="AA101" s="97"/>
      <c r="AB101" s="97"/>
      <c r="AC101" s="97"/>
      <c r="AD101" s="97"/>
      <c r="AE101" s="97"/>
      <c r="AF101" s="97"/>
      <c r="AG101" s="97"/>
      <c r="AH101" s="97"/>
      <c r="AI101" s="97"/>
      <c r="AJ101" s="97"/>
      <c r="AK101" s="97"/>
      <c r="AL101" s="97"/>
    </row>
    <row r="102" spans="1:38" ht="120.75" customHeight="1" x14ac:dyDescent="0.2">
      <c r="A102" s="60"/>
      <c r="B102" s="55"/>
      <c r="C102" s="55"/>
      <c r="D102" s="55"/>
      <c r="E102" s="165"/>
      <c r="F102" s="166"/>
      <c r="G102" s="166"/>
      <c r="H102" s="16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row>
    <row r="103" spans="1:38" ht="120.75" customHeight="1" x14ac:dyDescent="0.2">
      <c r="A103" s="60"/>
      <c r="B103" s="55"/>
      <c r="C103" s="55"/>
      <c r="D103" s="55"/>
      <c r="E103" s="165"/>
      <c r="F103" s="166"/>
      <c r="G103" s="166"/>
      <c r="H103" s="16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c r="AG103" s="97"/>
      <c r="AH103" s="97"/>
      <c r="AI103" s="97"/>
      <c r="AJ103" s="97"/>
      <c r="AK103" s="97"/>
      <c r="AL103" s="97"/>
    </row>
    <row r="104" spans="1:38" ht="120.75" customHeight="1" x14ac:dyDescent="0.2">
      <c r="A104" s="60"/>
      <c r="B104" s="55"/>
      <c r="C104" s="55"/>
      <c r="D104" s="55"/>
      <c r="E104" s="165"/>
      <c r="F104" s="166"/>
      <c r="G104" s="166"/>
      <c r="H104" s="16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row>
    <row r="105" spans="1:38" ht="120.75" customHeight="1" x14ac:dyDescent="0.2">
      <c r="A105" s="60"/>
      <c r="B105" s="55"/>
      <c r="C105" s="55"/>
      <c r="D105" s="55"/>
      <c r="E105" s="165"/>
      <c r="F105" s="166"/>
      <c r="G105" s="166"/>
      <c r="H105" s="16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c r="AG105" s="97"/>
      <c r="AH105" s="97"/>
      <c r="AI105" s="97"/>
      <c r="AJ105" s="97"/>
      <c r="AK105" s="97"/>
      <c r="AL105" s="97"/>
    </row>
    <row r="106" spans="1:38" ht="120.75" customHeight="1" x14ac:dyDescent="0.2">
      <c r="A106" s="60"/>
      <c r="B106" s="55"/>
      <c r="C106" s="55"/>
      <c r="D106" s="55"/>
      <c r="E106" s="165"/>
      <c r="F106" s="166"/>
      <c r="G106" s="166"/>
      <c r="H106" s="16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c r="AG106" s="97"/>
      <c r="AH106" s="97"/>
      <c r="AI106" s="97"/>
      <c r="AJ106" s="97"/>
      <c r="AK106" s="97"/>
      <c r="AL106" s="97"/>
    </row>
    <row r="107" spans="1:38" ht="120.75" customHeight="1" x14ac:dyDescent="0.2">
      <c r="A107" s="60"/>
      <c r="B107" s="55"/>
      <c r="C107" s="55"/>
      <c r="D107" s="55"/>
      <c r="E107" s="165"/>
      <c r="F107" s="166"/>
      <c r="G107" s="166"/>
      <c r="H107" s="16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row>
    <row r="108" spans="1:38" ht="12.75" customHeight="1" x14ac:dyDescent="0.2">
      <c r="A108" s="60"/>
      <c r="B108" s="55"/>
      <c r="C108" s="55"/>
      <c r="D108" s="55"/>
      <c r="E108" s="165"/>
      <c r="F108" s="166"/>
      <c r="G108" s="166"/>
      <c r="H108" s="167"/>
      <c r="I108" s="97"/>
      <c r="J108" s="97"/>
      <c r="K108" s="97"/>
      <c r="L108" s="97"/>
      <c r="M108" s="97"/>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row>
    <row r="109" spans="1:38" ht="12.75" customHeight="1" x14ac:dyDescent="0.2">
      <c r="A109" s="60"/>
      <c r="B109" s="55"/>
      <c r="C109" s="55"/>
      <c r="D109" s="55"/>
      <c r="E109" s="165"/>
      <c r="F109" s="166"/>
      <c r="G109" s="166"/>
      <c r="H109" s="167"/>
      <c r="I109" s="97"/>
      <c r="J109" s="97"/>
      <c r="K109" s="97"/>
      <c r="L109" s="97"/>
      <c r="M109" s="97"/>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row>
    <row r="110" spans="1:38" ht="12.75" customHeight="1" x14ac:dyDescent="0.2">
      <c r="A110" s="60"/>
      <c r="B110" s="55"/>
      <c r="C110" s="55"/>
      <c r="D110" s="55"/>
      <c r="E110" s="165"/>
      <c r="F110" s="166"/>
      <c r="G110" s="166"/>
      <c r="H110" s="167"/>
      <c r="I110" s="97"/>
      <c r="J110" s="97"/>
      <c r="K110" s="97"/>
      <c r="L110" s="97"/>
      <c r="M110" s="97"/>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row>
    <row r="111" spans="1:38" ht="12.75" customHeight="1" x14ac:dyDescent="0.2">
      <c r="A111" s="60"/>
      <c r="B111" s="55"/>
      <c r="C111" s="55"/>
      <c r="D111" s="55"/>
      <c r="E111" s="165"/>
      <c r="F111" s="166"/>
      <c r="G111" s="166"/>
      <c r="H111" s="167"/>
      <c r="I111" s="97"/>
      <c r="J111" s="97"/>
      <c r="K111" s="97"/>
      <c r="L111" s="97"/>
      <c r="M111" s="97"/>
      <c r="N111" s="97"/>
      <c r="O111" s="97"/>
      <c r="P111" s="97"/>
      <c r="Q111" s="97"/>
      <c r="R111" s="97"/>
      <c r="S111" s="97"/>
      <c r="T111" s="97"/>
      <c r="U111" s="97"/>
      <c r="V111" s="97"/>
      <c r="W111" s="97"/>
      <c r="X111" s="97"/>
      <c r="Y111" s="97"/>
      <c r="Z111" s="97"/>
      <c r="AA111" s="97"/>
      <c r="AB111" s="97"/>
      <c r="AC111" s="97"/>
      <c r="AD111" s="97"/>
      <c r="AE111" s="97"/>
      <c r="AF111" s="97"/>
      <c r="AG111" s="97"/>
      <c r="AH111" s="97"/>
      <c r="AI111" s="97"/>
      <c r="AJ111" s="97"/>
      <c r="AK111" s="97"/>
      <c r="AL111" s="97"/>
    </row>
    <row r="112" spans="1:38" ht="12.75" customHeight="1" x14ac:dyDescent="0.2">
      <c r="A112" s="60"/>
      <c r="B112" s="55"/>
      <c r="C112" s="55"/>
      <c r="D112" s="55"/>
      <c r="E112" s="165"/>
      <c r="F112" s="166"/>
      <c r="G112" s="166"/>
      <c r="H112" s="16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97"/>
      <c r="AL112" s="97"/>
    </row>
    <row r="113" spans="1:38" ht="12.75" customHeight="1" x14ac:dyDescent="0.2">
      <c r="A113" s="60"/>
      <c r="B113" s="55"/>
      <c r="C113" s="55"/>
      <c r="D113" s="55"/>
      <c r="E113" s="165"/>
      <c r="F113" s="166"/>
      <c r="G113" s="166"/>
      <c r="H113" s="167"/>
      <c r="I113" s="97"/>
      <c r="J113" s="97"/>
      <c r="K113" s="97"/>
      <c r="L113" s="97"/>
      <c r="M113" s="97"/>
      <c r="N113" s="97"/>
      <c r="O113" s="97"/>
      <c r="P113" s="97"/>
      <c r="Q113" s="97"/>
      <c r="R113" s="97"/>
      <c r="S113" s="97"/>
      <c r="T113" s="97"/>
      <c r="U113" s="97"/>
      <c r="V113" s="97"/>
      <c r="W113" s="97"/>
      <c r="X113" s="97"/>
      <c r="Y113" s="97"/>
      <c r="Z113" s="97"/>
      <c r="AA113" s="97"/>
      <c r="AB113" s="97"/>
      <c r="AC113" s="97"/>
      <c r="AD113" s="97"/>
      <c r="AE113" s="97"/>
      <c r="AF113" s="97"/>
      <c r="AG113" s="97"/>
      <c r="AH113" s="97"/>
      <c r="AI113" s="97"/>
      <c r="AJ113" s="97"/>
      <c r="AK113" s="97"/>
      <c r="AL113" s="97"/>
    </row>
    <row r="114" spans="1:38" ht="12.75" customHeight="1" x14ac:dyDescent="0.2">
      <c r="A114" s="60"/>
      <c r="B114" s="55"/>
      <c r="C114" s="55"/>
      <c r="D114" s="55"/>
      <c r="E114" s="165"/>
      <c r="F114" s="166"/>
      <c r="G114" s="166"/>
      <c r="H114" s="167"/>
      <c r="I114" s="97"/>
      <c r="J114" s="97"/>
      <c r="K114" s="97"/>
      <c r="L114" s="97"/>
      <c r="M114" s="97"/>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row>
    <row r="115" spans="1:38" ht="12.75" customHeight="1" x14ac:dyDescent="0.2">
      <c r="A115" s="60"/>
      <c r="B115" s="55"/>
      <c r="C115" s="55"/>
      <c r="D115" s="55"/>
      <c r="E115" s="165"/>
      <c r="F115" s="166"/>
      <c r="G115" s="166"/>
      <c r="H115" s="167"/>
      <c r="I115" s="97"/>
      <c r="J115" s="97"/>
      <c r="K115" s="97"/>
      <c r="L115" s="97"/>
      <c r="M115" s="97"/>
      <c r="N115" s="97"/>
      <c r="O115" s="97"/>
      <c r="P115" s="97"/>
      <c r="Q115" s="97"/>
      <c r="R115" s="97"/>
      <c r="S115" s="97"/>
      <c r="T115" s="97"/>
      <c r="U115" s="97"/>
      <c r="V115" s="97"/>
      <c r="W115" s="97"/>
      <c r="X115" s="97"/>
      <c r="Y115" s="97"/>
      <c r="Z115" s="97"/>
      <c r="AA115" s="97"/>
      <c r="AB115" s="97"/>
      <c r="AC115" s="97"/>
      <c r="AD115" s="97"/>
      <c r="AE115" s="97"/>
      <c r="AF115" s="97"/>
      <c r="AG115" s="97"/>
      <c r="AH115" s="97"/>
      <c r="AI115" s="97"/>
      <c r="AJ115" s="97"/>
      <c r="AK115" s="97"/>
      <c r="AL115" s="97"/>
    </row>
    <row r="116" spans="1:38" ht="12.75" customHeight="1" x14ac:dyDescent="0.2">
      <c r="A116" s="60"/>
      <c r="B116" s="55"/>
      <c r="C116" s="55"/>
      <c r="D116" s="55"/>
      <c r="E116" s="165"/>
      <c r="F116" s="166"/>
      <c r="G116" s="166"/>
      <c r="H116" s="167"/>
      <c r="I116" s="97"/>
      <c r="J116" s="97"/>
      <c r="K116" s="97"/>
      <c r="L116" s="97"/>
      <c r="M116" s="97"/>
      <c r="N116" s="97"/>
      <c r="O116" s="97"/>
      <c r="P116" s="97"/>
      <c r="Q116" s="97"/>
      <c r="R116" s="97"/>
      <c r="S116" s="97"/>
      <c r="T116" s="97"/>
      <c r="U116" s="97"/>
      <c r="V116" s="97"/>
      <c r="W116" s="97"/>
      <c r="X116" s="97"/>
      <c r="Y116" s="97"/>
      <c r="Z116" s="97"/>
      <c r="AA116" s="97"/>
      <c r="AB116" s="97"/>
      <c r="AC116" s="97"/>
      <c r="AD116" s="97"/>
      <c r="AE116" s="97"/>
      <c r="AF116" s="97"/>
      <c r="AG116" s="97"/>
      <c r="AH116" s="97"/>
      <c r="AI116" s="97"/>
      <c r="AJ116" s="97"/>
      <c r="AK116" s="97"/>
      <c r="AL116" s="97"/>
    </row>
    <row r="117" spans="1:38" ht="12.75" customHeight="1" x14ac:dyDescent="0.2">
      <c r="A117" s="60"/>
      <c r="B117" s="55"/>
      <c r="C117" s="55"/>
      <c r="D117" s="55"/>
      <c r="E117" s="165"/>
      <c r="F117" s="166"/>
      <c r="G117" s="166"/>
      <c r="H117" s="167"/>
      <c r="I117" s="97"/>
      <c r="J117" s="97"/>
      <c r="K117" s="97"/>
      <c r="L117" s="97"/>
      <c r="M117" s="97"/>
      <c r="N117" s="97"/>
      <c r="O117" s="97"/>
      <c r="P117" s="97"/>
      <c r="Q117" s="97"/>
      <c r="R117" s="97"/>
      <c r="S117" s="97"/>
      <c r="T117" s="97"/>
      <c r="U117" s="97"/>
      <c r="V117" s="97"/>
      <c r="W117" s="97"/>
      <c r="X117" s="97"/>
      <c r="Y117" s="97"/>
      <c r="Z117" s="97"/>
      <c r="AA117" s="97"/>
      <c r="AB117" s="97"/>
      <c r="AC117" s="97"/>
      <c r="AD117" s="97"/>
      <c r="AE117" s="97"/>
      <c r="AF117" s="97"/>
      <c r="AG117" s="97"/>
      <c r="AH117" s="97"/>
      <c r="AI117" s="97"/>
      <c r="AJ117" s="97"/>
      <c r="AK117" s="97"/>
      <c r="AL117" s="97"/>
    </row>
    <row r="118" spans="1:38" ht="12.75" customHeight="1" x14ac:dyDescent="0.2">
      <c r="A118" s="60"/>
      <c r="B118" s="55"/>
      <c r="C118" s="55"/>
      <c r="D118" s="55"/>
      <c r="E118" s="165"/>
      <c r="F118" s="166"/>
      <c r="G118" s="166"/>
      <c r="H118" s="167"/>
      <c r="I118" s="97"/>
      <c r="J118" s="97"/>
      <c r="K118" s="97"/>
      <c r="L118" s="97"/>
      <c r="M118" s="97"/>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row>
    <row r="119" spans="1:38" ht="12.75" customHeight="1" x14ac:dyDescent="0.2">
      <c r="A119" s="60"/>
      <c r="B119" s="55"/>
      <c r="C119" s="55"/>
      <c r="D119" s="55"/>
      <c r="E119" s="165"/>
      <c r="F119" s="166"/>
      <c r="G119" s="166"/>
      <c r="H119" s="167"/>
      <c r="I119" s="97"/>
      <c r="J119" s="97"/>
      <c r="K119" s="97"/>
      <c r="L119" s="97"/>
      <c r="M119" s="97"/>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row>
    <row r="120" spans="1:38" ht="12.75" customHeight="1" x14ac:dyDescent="0.2">
      <c r="A120" s="60"/>
      <c r="B120" s="55"/>
      <c r="C120" s="55"/>
      <c r="D120" s="55"/>
      <c r="E120" s="165"/>
      <c r="F120" s="166"/>
      <c r="G120" s="166"/>
      <c r="H120" s="167"/>
      <c r="I120" s="97"/>
      <c r="J120" s="97"/>
      <c r="K120" s="97"/>
      <c r="L120" s="97"/>
      <c r="M120" s="97"/>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97"/>
    </row>
    <row r="121" spans="1:38" ht="12.75" customHeight="1" x14ac:dyDescent="0.2">
      <c r="A121" s="60"/>
      <c r="B121" s="55"/>
      <c r="C121" s="55"/>
      <c r="D121" s="55"/>
      <c r="E121" s="165"/>
      <c r="F121" s="166"/>
      <c r="G121" s="166"/>
      <c r="H121" s="167"/>
      <c r="I121" s="97"/>
      <c r="J121" s="97"/>
      <c r="K121" s="97"/>
      <c r="L121" s="97"/>
      <c r="M121" s="97"/>
      <c r="N121" s="97"/>
      <c r="O121" s="97"/>
      <c r="P121" s="97"/>
      <c r="Q121" s="97"/>
      <c r="R121" s="97"/>
      <c r="S121" s="97"/>
      <c r="T121" s="97"/>
      <c r="U121" s="97"/>
      <c r="V121" s="97"/>
      <c r="W121" s="97"/>
      <c r="X121" s="97"/>
      <c r="Y121" s="97"/>
      <c r="Z121" s="97"/>
      <c r="AA121" s="97"/>
      <c r="AB121" s="97"/>
      <c r="AC121" s="97"/>
      <c r="AD121" s="97"/>
      <c r="AE121" s="97"/>
      <c r="AF121" s="97"/>
      <c r="AG121" s="97"/>
      <c r="AH121" s="97"/>
      <c r="AI121" s="97"/>
      <c r="AJ121" s="97"/>
      <c r="AK121" s="97"/>
      <c r="AL121" s="97"/>
    </row>
    <row r="122" spans="1:38" ht="12.75" customHeight="1" x14ac:dyDescent="0.2">
      <c r="A122" s="60"/>
      <c r="B122" s="55"/>
      <c r="C122" s="55"/>
      <c r="D122" s="55"/>
      <c r="E122" s="165"/>
      <c r="F122" s="166"/>
      <c r="G122" s="166"/>
      <c r="H122" s="167"/>
      <c r="I122" s="97"/>
      <c r="J122" s="97"/>
      <c r="K122" s="97"/>
      <c r="L122" s="97"/>
      <c r="M122" s="97"/>
      <c r="N122" s="97"/>
      <c r="O122" s="97"/>
      <c r="P122" s="97"/>
      <c r="Q122" s="97"/>
      <c r="R122" s="97"/>
      <c r="S122" s="97"/>
      <c r="T122" s="97"/>
      <c r="U122" s="97"/>
      <c r="V122" s="97"/>
      <c r="W122" s="97"/>
      <c r="X122" s="97"/>
      <c r="Y122" s="97"/>
      <c r="Z122" s="97"/>
      <c r="AA122" s="97"/>
      <c r="AB122" s="97"/>
      <c r="AC122" s="97"/>
      <c r="AD122" s="97"/>
      <c r="AE122" s="97"/>
      <c r="AF122" s="97"/>
      <c r="AG122" s="97"/>
      <c r="AH122" s="97"/>
      <c r="AI122" s="97"/>
      <c r="AJ122" s="97"/>
      <c r="AK122" s="97"/>
      <c r="AL122" s="97"/>
    </row>
    <row r="123" spans="1:38" ht="12.75" customHeight="1" x14ac:dyDescent="0.2">
      <c r="A123" s="60"/>
      <c r="B123" s="55"/>
      <c r="C123" s="55"/>
      <c r="D123" s="55"/>
      <c r="E123" s="165"/>
      <c r="F123" s="166"/>
      <c r="G123" s="166"/>
      <c r="H123" s="167"/>
      <c r="I123" s="97"/>
      <c r="J123" s="97"/>
      <c r="K123" s="97"/>
      <c r="L123" s="97"/>
      <c r="M123" s="97"/>
      <c r="N123" s="97"/>
      <c r="O123" s="97"/>
      <c r="P123" s="97"/>
      <c r="Q123" s="97"/>
      <c r="R123" s="97"/>
      <c r="S123" s="97"/>
      <c r="T123" s="97"/>
      <c r="U123" s="97"/>
      <c r="V123" s="97"/>
      <c r="W123" s="97"/>
      <c r="X123" s="97"/>
      <c r="Y123" s="97"/>
      <c r="Z123" s="97"/>
      <c r="AA123" s="97"/>
      <c r="AB123" s="97"/>
      <c r="AC123" s="97"/>
      <c r="AD123" s="97"/>
      <c r="AE123" s="97"/>
      <c r="AF123" s="97"/>
      <c r="AG123" s="97"/>
      <c r="AH123" s="97"/>
      <c r="AI123" s="97"/>
      <c r="AJ123" s="97"/>
      <c r="AK123" s="97"/>
      <c r="AL123" s="97"/>
    </row>
    <row r="124" spans="1:38" ht="12.75" customHeight="1" x14ac:dyDescent="0.2">
      <c r="A124" s="60"/>
      <c r="B124" s="55"/>
      <c r="C124" s="55"/>
      <c r="D124" s="55"/>
      <c r="E124" s="165"/>
      <c r="F124" s="166"/>
      <c r="G124" s="166"/>
      <c r="H124" s="167"/>
      <c r="I124" s="97"/>
      <c r="J124" s="97"/>
      <c r="K124" s="97"/>
      <c r="L124" s="97"/>
      <c r="M124" s="97"/>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row>
    <row r="125" spans="1:38" ht="12.75" customHeight="1" x14ac:dyDescent="0.2">
      <c r="A125" s="60"/>
      <c r="B125" s="55"/>
      <c r="C125" s="55"/>
      <c r="D125" s="55"/>
      <c r="E125" s="165"/>
      <c r="F125" s="166"/>
      <c r="G125" s="166"/>
      <c r="H125" s="167"/>
      <c r="I125" s="97"/>
      <c r="J125" s="97"/>
      <c r="K125" s="97"/>
      <c r="L125" s="97"/>
      <c r="M125" s="97"/>
      <c r="N125" s="97"/>
      <c r="O125" s="97"/>
      <c r="P125" s="97"/>
      <c r="Q125" s="97"/>
      <c r="R125" s="97"/>
      <c r="S125" s="97"/>
      <c r="T125" s="97"/>
      <c r="U125" s="97"/>
      <c r="V125" s="97"/>
      <c r="W125" s="97"/>
      <c r="X125" s="97"/>
      <c r="Y125" s="97"/>
      <c r="Z125" s="97"/>
      <c r="AA125" s="97"/>
      <c r="AB125" s="97"/>
      <c r="AC125" s="97"/>
      <c r="AD125" s="97"/>
      <c r="AE125" s="97"/>
      <c r="AF125" s="97"/>
      <c r="AG125" s="97"/>
      <c r="AH125" s="97"/>
      <c r="AI125" s="97"/>
      <c r="AJ125" s="97"/>
      <c r="AK125" s="97"/>
      <c r="AL125" s="97"/>
    </row>
    <row r="126" spans="1:38" ht="12.75" customHeight="1" x14ac:dyDescent="0.2">
      <c r="A126" s="60"/>
      <c r="B126" s="55"/>
      <c r="C126" s="55"/>
      <c r="D126" s="55"/>
      <c r="E126" s="165"/>
      <c r="F126" s="166"/>
      <c r="G126" s="166"/>
      <c r="H126" s="167"/>
      <c r="I126" s="97"/>
      <c r="J126" s="97"/>
      <c r="K126" s="97"/>
      <c r="L126" s="97"/>
      <c r="M126" s="97"/>
      <c r="N126" s="97"/>
      <c r="O126" s="97"/>
      <c r="P126" s="97"/>
      <c r="Q126" s="97"/>
      <c r="R126" s="97"/>
      <c r="S126" s="97"/>
      <c r="T126" s="97"/>
      <c r="U126" s="97"/>
      <c r="V126" s="97"/>
      <c r="W126" s="97"/>
      <c r="X126" s="97"/>
      <c r="Y126" s="97"/>
      <c r="Z126" s="97"/>
      <c r="AA126" s="97"/>
      <c r="AB126" s="97"/>
      <c r="AC126" s="97"/>
      <c r="AD126" s="97"/>
      <c r="AE126" s="97"/>
      <c r="AF126" s="97"/>
      <c r="AG126" s="97"/>
      <c r="AH126" s="97"/>
      <c r="AI126" s="97"/>
      <c r="AJ126" s="97"/>
      <c r="AK126" s="97"/>
      <c r="AL126" s="97"/>
    </row>
    <row r="127" spans="1:38" ht="12.75" customHeight="1" x14ac:dyDescent="0.2">
      <c r="A127" s="60"/>
      <c r="B127" s="55"/>
      <c r="C127" s="55"/>
      <c r="D127" s="55"/>
      <c r="E127" s="165"/>
      <c r="F127" s="166"/>
      <c r="G127" s="166"/>
      <c r="H127" s="167"/>
      <c r="I127" s="97"/>
      <c r="J127" s="97"/>
      <c r="K127" s="97"/>
      <c r="L127" s="97"/>
      <c r="M127" s="97"/>
      <c r="N127" s="97"/>
      <c r="O127" s="97"/>
      <c r="P127" s="97"/>
      <c r="Q127" s="97"/>
      <c r="R127" s="97"/>
      <c r="S127" s="97"/>
      <c r="T127" s="97"/>
      <c r="U127" s="97"/>
      <c r="V127" s="97"/>
      <c r="W127" s="97"/>
      <c r="X127" s="97"/>
      <c r="Y127" s="97"/>
      <c r="Z127" s="97"/>
      <c r="AA127" s="97"/>
      <c r="AB127" s="97"/>
      <c r="AC127" s="97"/>
      <c r="AD127" s="97"/>
      <c r="AE127" s="97"/>
      <c r="AF127" s="97"/>
      <c r="AG127" s="97"/>
      <c r="AH127" s="97"/>
      <c r="AI127" s="97"/>
      <c r="AJ127" s="97"/>
      <c r="AK127" s="97"/>
      <c r="AL127" s="97"/>
    </row>
    <row r="128" spans="1:38" ht="12.75" customHeight="1" x14ac:dyDescent="0.2">
      <c r="A128" s="60"/>
      <c r="B128" s="55"/>
      <c r="C128" s="55"/>
      <c r="D128" s="55"/>
      <c r="E128" s="165"/>
      <c r="F128" s="166"/>
      <c r="G128" s="166"/>
      <c r="H128" s="167"/>
      <c r="I128" s="97"/>
      <c r="J128" s="97"/>
      <c r="K128" s="97"/>
      <c r="L128" s="97"/>
      <c r="M128" s="97"/>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row>
    <row r="129" spans="1:38" ht="12.75" customHeight="1" x14ac:dyDescent="0.2">
      <c r="A129" s="60"/>
      <c r="B129" s="55"/>
      <c r="C129" s="55"/>
      <c r="D129" s="55"/>
      <c r="E129" s="165"/>
      <c r="F129" s="166"/>
      <c r="G129" s="166"/>
      <c r="H129" s="167"/>
      <c r="I129" s="97"/>
      <c r="J129" s="97"/>
      <c r="K129" s="97"/>
      <c r="L129" s="97"/>
      <c r="M129" s="97"/>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row>
    <row r="130" spans="1:38" ht="12.75" customHeight="1" x14ac:dyDescent="0.2">
      <c r="A130" s="60"/>
      <c r="B130" s="55"/>
      <c r="C130" s="55"/>
      <c r="D130" s="55"/>
      <c r="E130" s="165"/>
      <c r="F130" s="166"/>
      <c r="G130" s="166"/>
      <c r="H130" s="167"/>
      <c r="I130" s="97"/>
      <c r="J130" s="97"/>
      <c r="K130" s="97"/>
      <c r="L130" s="97"/>
      <c r="M130" s="97"/>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row>
    <row r="131" spans="1:38" ht="12.75" customHeight="1" x14ac:dyDescent="0.2">
      <c r="A131" s="60"/>
      <c r="B131" s="55"/>
      <c r="C131" s="55"/>
      <c r="D131" s="55"/>
      <c r="E131" s="165"/>
      <c r="F131" s="166"/>
      <c r="G131" s="166"/>
      <c r="H131" s="167"/>
      <c r="I131" s="97"/>
      <c r="J131" s="97"/>
      <c r="K131" s="97"/>
      <c r="L131" s="97"/>
      <c r="M131" s="97"/>
      <c r="N131" s="97"/>
      <c r="O131" s="97"/>
      <c r="P131" s="97"/>
      <c r="Q131" s="97"/>
      <c r="R131" s="97"/>
      <c r="S131" s="97"/>
      <c r="T131" s="97"/>
      <c r="U131" s="97"/>
      <c r="V131" s="97"/>
      <c r="W131" s="97"/>
      <c r="X131" s="97"/>
      <c r="Y131" s="97"/>
      <c r="Z131" s="97"/>
      <c r="AA131" s="97"/>
      <c r="AB131" s="97"/>
      <c r="AC131" s="97"/>
      <c r="AD131" s="97"/>
      <c r="AE131" s="97"/>
      <c r="AF131" s="97"/>
      <c r="AG131" s="97"/>
      <c r="AH131" s="97"/>
      <c r="AI131" s="97"/>
      <c r="AJ131" s="97"/>
      <c r="AK131" s="97"/>
      <c r="AL131" s="97"/>
    </row>
    <row r="132" spans="1:38" ht="12.75" customHeight="1" x14ac:dyDescent="0.2">
      <c r="A132" s="60"/>
      <c r="B132" s="60"/>
      <c r="C132" s="60"/>
      <c r="D132" s="60"/>
      <c r="E132" s="60"/>
      <c r="F132" s="60"/>
      <c r="G132" s="60"/>
      <c r="H132" s="60"/>
      <c r="I132" s="97"/>
      <c r="J132" s="97"/>
      <c r="K132" s="97"/>
      <c r="L132" s="97"/>
      <c r="M132" s="97"/>
      <c r="N132" s="97"/>
      <c r="O132" s="97"/>
      <c r="P132" s="97"/>
      <c r="Q132" s="97"/>
      <c r="R132" s="97"/>
      <c r="S132" s="97"/>
      <c r="T132" s="97"/>
      <c r="U132" s="97"/>
      <c r="V132" s="97"/>
      <c r="W132" s="97"/>
      <c r="X132" s="97"/>
      <c r="Y132" s="97"/>
      <c r="Z132" s="97"/>
      <c r="AA132" s="97"/>
      <c r="AB132" s="97"/>
      <c r="AC132" s="97"/>
      <c r="AD132" s="97"/>
      <c r="AE132" s="97"/>
      <c r="AF132" s="97"/>
      <c r="AG132" s="97"/>
      <c r="AH132" s="97"/>
      <c r="AI132" s="97"/>
      <c r="AJ132" s="97"/>
      <c r="AK132" s="97"/>
      <c r="AL132" s="97"/>
    </row>
    <row r="133" spans="1:38" ht="12.75" customHeight="1" x14ac:dyDescent="0.2">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c r="AE133" s="97"/>
      <c r="AF133" s="97"/>
      <c r="AG133" s="97"/>
      <c r="AH133" s="97"/>
      <c r="AI133" s="97"/>
      <c r="AJ133" s="97"/>
      <c r="AK133" s="97"/>
      <c r="AL133" s="97"/>
    </row>
    <row r="134" spans="1:38" ht="12.75" customHeight="1" x14ac:dyDescent="0.2">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row>
    <row r="135" spans="1:38" ht="12.75" customHeight="1" x14ac:dyDescent="0.2">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c r="AE135" s="97"/>
      <c r="AF135" s="97"/>
      <c r="AG135" s="97"/>
      <c r="AH135" s="97"/>
      <c r="AI135" s="97"/>
      <c r="AJ135" s="97"/>
      <c r="AK135" s="97"/>
      <c r="AL135" s="97"/>
    </row>
    <row r="136" spans="1:38" ht="12.75" customHeight="1" x14ac:dyDescent="0.2">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c r="AE136" s="97"/>
      <c r="AF136" s="97"/>
      <c r="AG136" s="97"/>
      <c r="AH136" s="97"/>
      <c r="AI136" s="97"/>
      <c r="AJ136" s="97"/>
      <c r="AK136" s="97"/>
      <c r="AL136" s="97"/>
    </row>
    <row r="137" spans="1:38" ht="12.75" customHeight="1" x14ac:dyDescent="0.2">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c r="AE137" s="97"/>
      <c r="AF137" s="97"/>
      <c r="AG137" s="97"/>
      <c r="AH137" s="97"/>
      <c r="AI137" s="97"/>
      <c r="AJ137" s="97"/>
      <c r="AK137" s="97"/>
      <c r="AL137" s="97"/>
    </row>
    <row r="138" spans="1:38" ht="12.75" customHeight="1" x14ac:dyDescent="0.2">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c r="AE138" s="97"/>
      <c r="AF138" s="97"/>
      <c r="AG138" s="97"/>
      <c r="AH138" s="97"/>
      <c r="AI138" s="97"/>
      <c r="AJ138" s="97"/>
      <c r="AK138" s="97"/>
      <c r="AL138" s="97"/>
    </row>
    <row r="139" spans="1:38" ht="12.75" customHeight="1" x14ac:dyDescent="0.2">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c r="AE139" s="97"/>
      <c r="AF139" s="97"/>
      <c r="AG139" s="97"/>
      <c r="AH139" s="97"/>
      <c r="AI139" s="97"/>
      <c r="AJ139" s="97"/>
      <c r="AK139" s="97"/>
      <c r="AL139" s="97"/>
    </row>
    <row r="140" spans="1:38" ht="12.75" customHeight="1" x14ac:dyDescent="0.2">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c r="AE140" s="97"/>
      <c r="AF140" s="97"/>
      <c r="AG140" s="97"/>
      <c r="AH140" s="97"/>
      <c r="AI140" s="97"/>
      <c r="AJ140" s="97"/>
      <c r="AK140" s="97"/>
      <c r="AL140" s="97"/>
    </row>
    <row r="141" spans="1:38" ht="12.75" customHeight="1" x14ac:dyDescent="0.2">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c r="AE141" s="97"/>
      <c r="AF141" s="97"/>
      <c r="AG141" s="97"/>
      <c r="AH141" s="97"/>
      <c r="AI141" s="97"/>
      <c r="AJ141" s="97"/>
      <c r="AK141" s="97"/>
      <c r="AL141" s="97"/>
    </row>
    <row r="142" spans="1:38" ht="12.75" customHeight="1" x14ac:dyDescent="0.2">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c r="AE142" s="97"/>
      <c r="AF142" s="97"/>
      <c r="AG142" s="97"/>
      <c r="AH142" s="97"/>
      <c r="AI142" s="97"/>
      <c r="AJ142" s="97"/>
      <c r="AK142" s="97"/>
      <c r="AL142" s="97"/>
    </row>
    <row r="143" spans="1:38" ht="12.75" customHeight="1" x14ac:dyDescent="0.2">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c r="AE143" s="97"/>
      <c r="AF143" s="97"/>
      <c r="AG143" s="97"/>
      <c r="AH143" s="97"/>
      <c r="AI143" s="97"/>
      <c r="AJ143" s="97"/>
      <c r="AK143" s="97"/>
      <c r="AL143" s="97"/>
    </row>
    <row r="144" spans="1:38" ht="12.75" customHeight="1" x14ac:dyDescent="0.2">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c r="AE144" s="97"/>
      <c r="AF144" s="97"/>
      <c r="AG144" s="97"/>
      <c r="AH144" s="97"/>
      <c r="AI144" s="97"/>
      <c r="AJ144" s="97"/>
      <c r="AK144" s="97"/>
      <c r="AL144" s="97"/>
    </row>
    <row r="145" spans="1:38" ht="12.75" customHeight="1" x14ac:dyDescent="0.2">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c r="AE145" s="97"/>
      <c r="AF145" s="97"/>
      <c r="AG145" s="97"/>
      <c r="AH145" s="97"/>
      <c r="AI145" s="97"/>
      <c r="AJ145" s="97"/>
      <c r="AK145" s="97"/>
      <c r="AL145" s="97"/>
    </row>
    <row r="146" spans="1:38" ht="12.75" customHeight="1" x14ac:dyDescent="0.2">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c r="AE146" s="97"/>
      <c r="AF146" s="97"/>
      <c r="AG146" s="97"/>
      <c r="AH146" s="97"/>
      <c r="AI146" s="97"/>
      <c r="AJ146" s="97"/>
      <c r="AK146" s="97"/>
      <c r="AL146" s="97"/>
    </row>
    <row r="147" spans="1:38" ht="12.75" customHeight="1" x14ac:dyDescent="0.2">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c r="AE147" s="97"/>
      <c r="AF147" s="97"/>
      <c r="AG147" s="97"/>
      <c r="AH147" s="97"/>
      <c r="AI147" s="97"/>
      <c r="AJ147" s="97"/>
      <c r="AK147" s="97"/>
      <c r="AL147" s="97"/>
    </row>
    <row r="148" spans="1:38" ht="12.75" customHeight="1" x14ac:dyDescent="0.2">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c r="AE148" s="97"/>
      <c r="AF148" s="97"/>
      <c r="AG148" s="97"/>
      <c r="AH148" s="97"/>
      <c r="AI148" s="97"/>
      <c r="AJ148" s="97"/>
      <c r="AK148" s="97"/>
      <c r="AL148" s="97"/>
    </row>
    <row r="149" spans="1:38" ht="12.75" customHeight="1" x14ac:dyDescent="0.2">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c r="AE149" s="97"/>
      <c r="AF149" s="97"/>
      <c r="AG149" s="97"/>
      <c r="AH149" s="97"/>
      <c r="AI149" s="97"/>
      <c r="AJ149" s="97"/>
      <c r="AK149" s="97"/>
      <c r="AL149" s="97"/>
    </row>
    <row r="150" spans="1:38" ht="12.75" customHeight="1" x14ac:dyDescent="0.2">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97"/>
      <c r="AI150" s="97"/>
      <c r="AJ150" s="97"/>
      <c r="AK150" s="97"/>
      <c r="AL150" s="97"/>
    </row>
    <row r="151" spans="1:38" ht="12.75" customHeight="1" x14ac:dyDescent="0.2">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c r="AE151" s="97"/>
      <c r="AF151" s="97"/>
      <c r="AG151" s="97"/>
      <c r="AH151" s="97"/>
      <c r="AI151" s="97"/>
      <c r="AJ151" s="97"/>
      <c r="AK151" s="97"/>
      <c r="AL151" s="97"/>
    </row>
    <row r="152" spans="1:38" ht="12.75" customHeight="1" x14ac:dyDescent="0.2">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c r="AE152" s="97"/>
      <c r="AF152" s="97"/>
      <c r="AG152" s="97"/>
      <c r="AH152" s="97"/>
      <c r="AI152" s="97"/>
      <c r="AJ152" s="97"/>
      <c r="AK152" s="97"/>
      <c r="AL152" s="97"/>
    </row>
    <row r="153" spans="1:38" ht="12.75" customHeight="1" x14ac:dyDescent="0.2">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c r="AE153" s="97"/>
      <c r="AF153" s="97"/>
      <c r="AG153" s="97"/>
      <c r="AH153" s="97"/>
      <c r="AI153" s="97"/>
      <c r="AJ153" s="97"/>
      <c r="AK153" s="97"/>
      <c r="AL153" s="97"/>
    </row>
    <row r="154" spans="1:38" ht="12.75" customHeight="1" x14ac:dyDescent="0.2">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c r="AE154" s="97"/>
      <c r="AF154" s="97"/>
      <c r="AG154" s="97"/>
      <c r="AH154" s="97"/>
      <c r="AI154" s="97"/>
      <c r="AJ154" s="97"/>
      <c r="AK154" s="97"/>
      <c r="AL154" s="97"/>
    </row>
    <row r="155" spans="1:38" ht="12.75" customHeight="1" x14ac:dyDescent="0.2">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c r="AE155" s="97"/>
      <c r="AF155" s="97"/>
      <c r="AG155" s="97"/>
      <c r="AH155" s="97"/>
      <c r="AI155" s="97"/>
      <c r="AJ155" s="97"/>
      <c r="AK155" s="97"/>
      <c r="AL155" s="97"/>
    </row>
    <row r="156" spans="1:38" ht="12.75" customHeight="1" x14ac:dyDescent="0.2">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c r="AE156" s="97"/>
      <c r="AF156" s="97"/>
      <c r="AG156" s="97"/>
      <c r="AH156" s="97"/>
      <c r="AI156" s="97"/>
      <c r="AJ156" s="97"/>
      <c r="AK156" s="97"/>
      <c r="AL156" s="97"/>
    </row>
    <row r="157" spans="1:38" ht="12.75" customHeight="1" x14ac:dyDescent="0.2">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c r="AE157" s="97"/>
      <c r="AF157" s="97"/>
      <c r="AG157" s="97"/>
      <c r="AH157" s="97"/>
      <c r="AI157" s="97"/>
      <c r="AJ157" s="97"/>
      <c r="AK157" s="97"/>
      <c r="AL157" s="97"/>
    </row>
    <row r="158" spans="1:38" ht="12.75" customHeight="1" x14ac:dyDescent="0.2">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c r="AE158" s="97"/>
      <c r="AF158" s="97"/>
      <c r="AG158" s="97"/>
      <c r="AH158" s="97"/>
      <c r="AI158" s="97"/>
      <c r="AJ158" s="97"/>
      <c r="AK158" s="97"/>
      <c r="AL158" s="97"/>
    </row>
    <row r="159" spans="1:38" ht="12.75" customHeight="1" x14ac:dyDescent="0.2">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c r="AE159" s="97"/>
      <c r="AF159" s="97"/>
      <c r="AG159" s="97"/>
      <c r="AH159" s="97"/>
      <c r="AI159" s="97"/>
      <c r="AJ159" s="97"/>
      <c r="AK159" s="97"/>
      <c r="AL159" s="97"/>
    </row>
    <row r="160" spans="1:38" ht="12.75" customHeight="1" x14ac:dyDescent="0.2">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c r="AE160" s="97"/>
      <c r="AF160" s="97"/>
      <c r="AG160" s="97"/>
      <c r="AH160" s="97"/>
      <c r="AI160" s="97"/>
      <c r="AJ160" s="97"/>
      <c r="AK160" s="97"/>
      <c r="AL160" s="97"/>
    </row>
    <row r="161" spans="1:34" ht="12.75" customHeight="1" x14ac:dyDescent="0.2">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c r="AE161" s="97"/>
      <c r="AF161" s="97"/>
      <c r="AG161" s="97"/>
      <c r="AH161" s="97"/>
    </row>
    <row r="162" spans="1:34" ht="12.75" customHeight="1" x14ac:dyDescent="0.2">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c r="AE162" s="97"/>
      <c r="AF162" s="97"/>
      <c r="AG162" s="97"/>
      <c r="AH162" s="97"/>
    </row>
    <row r="163" spans="1:34" ht="12.75" customHeight="1" x14ac:dyDescent="0.2">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c r="AE163" s="97"/>
      <c r="AF163" s="97"/>
      <c r="AG163" s="97"/>
      <c r="AH163" s="97"/>
    </row>
    <row r="164" spans="1:34" ht="12.75" customHeight="1" x14ac:dyDescent="0.2">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row>
    <row r="165" spans="1:34" ht="12.75" customHeight="1" x14ac:dyDescent="0.2">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c r="AE165" s="97"/>
      <c r="AF165" s="97"/>
      <c r="AG165" s="97"/>
      <c r="AH165" s="97"/>
    </row>
    <row r="166" spans="1:34" ht="12.75" customHeight="1" x14ac:dyDescent="0.2">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c r="AE166" s="97"/>
      <c r="AF166" s="97"/>
      <c r="AG166" s="97"/>
      <c r="AH166" s="97"/>
    </row>
    <row r="167" spans="1:34" ht="12.75" customHeight="1" x14ac:dyDescent="0.2">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c r="AE167" s="97"/>
      <c r="AF167" s="97"/>
      <c r="AG167" s="97"/>
      <c r="AH167" s="97"/>
    </row>
    <row r="168" spans="1:34" ht="12.75" customHeight="1" x14ac:dyDescent="0.2">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c r="AE168" s="97"/>
      <c r="AF168" s="97"/>
      <c r="AG168" s="97"/>
      <c r="AH168" s="97"/>
    </row>
    <row r="169" spans="1:34" ht="12.75" customHeight="1" x14ac:dyDescent="0.2">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c r="AE169" s="97"/>
      <c r="AF169" s="97"/>
      <c r="AG169" s="97"/>
      <c r="AH169" s="97"/>
    </row>
    <row r="170" spans="1:34" ht="12.75" customHeight="1" x14ac:dyDescent="0.2">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c r="AE170" s="97"/>
      <c r="AF170" s="97"/>
      <c r="AG170" s="97"/>
      <c r="AH170" s="97"/>
    </row>
    <row r="171" spans="1:34" ht="12.75" customHeight="1" x14ac:dyDescent="0.2">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row>
    <row r="172" spans="1:34" ht="12.75" customHeight="1" x14ac:dyDescent="0.2">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row>
    <row r="173" spans="1:34" ht="12.75" customHeight="1" x14ac:dyDescent="0.2">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row>
    <row r="174" spans="1:34" ht="12.75" customHeight="1" x14ac:dyDescent="0.2">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row>
    <row r="175" spans="1:34" ht="12.75" customHeight="1" x14ac:dyDescent="0.2">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row>
    <row r="176" spans="1:34" ht="12.75" customHeight="1" x14ac:dyDescent="0.2">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row>
    <row r="177" spans="1:34" ht="12.75" customHeight="1" x14ac:dyDescent="0.2">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c r="AE177" s="97"/>
      <c r="AF177" s="97"/>
      <c r="AG177" s="97"/>
      <c r="AH177" s="97"/>
    </row>
    <row r="178" spans="1:34" ht="12.75" customHeight="1" x14ac:dyDescent="0.2">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c r="AE178" s="97"/>
      <c r="AF178" s="97"/>
      <c r="AG178" s="97"/>
      <c r="AH178" s="97"/>
    </row>
    <row r="179" spans="1:34" ht="12.75" customHeight="1" x14ac:dyDescent="0.2">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c r="AE179" s="97"/>
      <c r="AF179" s="97"/>
      <c r="AG179" s="97"/>
      <c r="AH179" s="97"/>
    </row>
    <row r="180" spans="1:34" ht="12.75" customHeight="1" x14ac:dyDescent="0.2">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c r="AE180" s="97"/>
      <c r="AF180" s="97"/>
      <c r="AG180" s="97"/>
      <c r="AH180" s="97"/>
    </row>
    <row r="181" spans="1:34" ht="12.75" customHeight="1" x14ac:dyDescent="0.2">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c r="AE181" s="97"/>
      <c r="AF181" s="97"/>
      <c r="AG181" s="97"/>
      <c r="AH181" s="97"/>
    </row>
    <row r="182" spans="1:34" ht="12.75" customHeight="1" x14ac:dyDescent="0.2">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c r="AE182" s="97"/>
      <c r="AF182" s="97"/>
      <c r="AG182" s="97"/>
      <c r="AH182" s="97"/>
    </row>
    <row r="183" spans="1:34" ht="12.75" customHeight="1" x14ac:dyDescent="0.2">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c r="AE183" s="97"/>
      <c r="AF183" s="97"/>
      <c r="AG183" s="97"/>
      <c r="AH183" s="97"/>
    </row>
    <row r="184" spans="1:34" ht="12.75" customHeight="1" x14ac:dyDescent="0.2">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c r="AE184" s="97"/>
      <c r="AF184" s="97"/>
      <c r="AG184" s="97"/>
      <c r="AH184" s="97"/>
    </row>
    <row r="185" spans="1:34" ht="12.75" customHeight="1" x14ac:dyDescent="0.2">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c r="AE185" s="97"/>
      <c r="AF185" s="97"/>
      <c r="AG185" s="97"/>
      <c r="AH185" s="97"/>
    </row>
    <row r="186" spans="1:34" ht="12.75" customHeight="1" x14ac:dyDescent="0.2">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c r="AE186" s="97"/>
      <c r="AF186" s="97"/>
      <c r="AG186" s="97"/>
      <c r="AH186" s="97"/>
    </row>
    <row r="187" spans="1:34" ht="12.75" customHeight="1" x14ac:dyDescent="0.2">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c r="AE187" s="97"/>
      <c r="AF187" s="97"/>
      <c r="AG187" s="97"/>
      <c r="AH187" s="97"/>
    </row>
    <row r="188" spans="1:34" ht="12.75" customHeight="1" x14ac:dyDescent="0.2">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c r="AE188" s="97"/>
      <c r="AF188" s="97"/>
      <c r="AG188" s="97"/>
      <c r="AH188" s="97"/>
    </row>
    <row r="189" spans="1:34" ht="12.75" customHeight="1" x14ac:dyDescent="0.2">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c r="AE189" s="97"/>
      <c r="AF189" s="97"/>
      <c r="AG189" s="97"/>
      <c r="AH189" s="97"/>
    </row>
    <row r="190" spans="1:34" ht="12.75" customHeight="1" x14ac:dyDescent="0.2">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c r="AE190" s="97"/>
      <c r="AF190" s="97"/>
      <c r="AG190" s="97"/>
      <c r="AH190" s="97"/>
    </row>
    <row r="191" spans="1:34" ht="12.75" customHeight="1" x14ac:dyDescent="0.2">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c r="AE191" s="97"/>
      <c r="AF191" s="97"/>
      <c r="AG191" s="97"/>
      <c r="AH191" s="97"/>
    </row>
    <row r="192" spans="1:34" ht="12.75" customHeight="1" x14ac:dyDescent="0.2">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c r="AE192" s="97"/>
      <c r="AF192" s="97"/>
      <c r="AG192" s="97"/>
      <c r="AH192" s="97"/>
    </row>
    <row r="193" spans="1:34" ht="12.75" customHeight="1" x14ac:dyDescent="0.2">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c r="AE193" s="97"/>
      <c r="AF193" s="97"/>
      <c r="AG193" s="97"/>
      <c r="AH193" s="97"/>
    </row>
    <row r="194" spans="1:34" ht="12.75" customHeight="1" x14ac:dyDescent="0.2">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c r="AE194" s="97"/>
      <c r="AF194" s="97"/>
      <c r="AG194" s="97"/>
      <c r="AH194" s="97"/>
    </row>
    <row r="195" spans="1:34" ht="12.75" customHeight="1" x14ac:dyDescent="0.2">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c r="AE195" s="97"/>
      <c r="AF195" s="97"/>
      <c r="AG195" s="97"/>
      <c r="AH195" s="97"/>
    </row>
    <row r="196" spans="1:34" ht="12.75" customHeight="1" x14ac:dyDescent="0.2">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c r="AE196" s="97"/>
      <c r="AF196" s="97"/>
      <c r="AG196" s="97"/>
      <c r="AH196" s="97"/>
    </row>
    <row r="197" spans="1:34" ht="12.75" customHeight="1" x14ac:dyDescent="0.2">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c r="AE197" s="97"/>
      <c r="AF197" s="97"/>
      <c r="AG197" s="97"/>
      <c r="AH197" s="97"/>
    </row>
    <row r="198" spans="1:34" ht="12.75" customHeight="1" x14ac:dyDescent="0.2">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c r="AE198" s="97"/>
      <c r="AF198" s="97"/>
      <c r="AG198" s="97"/>
      <c r="AH198" s="97"/>
    </row>
    <row r="199" spans="1:34" ht="12.75" customHeight="1" x14ac:dyDescent="0.2">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c r="AE199" s="97"/>
      <c r="AF199" s="97"/>
      <c r="AG199" s="97"/>
      <c r="AH199" s="97"/>
    </row>
    <row r="200" spans="1:34" ht="12.75" customHeight="1" x14ac:dyDescent="0.2">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c r="AE200" s="97"/>
      <c r="AF200" s="97"/>
      <c r="AG200" s="97"/>
      <c r="AH200" s="97"/>
    </row>
    <row r="201" spans="1:34" ht="12.75" customHeight="1" x14ac:dyDescent="0.2">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c r="AE201" s="97"/>
      <c r="AF201" s="97"/>
      <c r="AG201" s="97"/>
      <c r="AH201" s="97"/>
    </row>
    <row r="202" spans="1:34" ht="12.75" customHeight="1" x14ac:dyDescent="0.2">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c r="AE202" s="97"/>
      <c r="AF202" s="97"/>
      <c r="AG202" s="97"/>
      <c r="AH202" s="97"/>
    </row>
    <row r="203" spans="1:34" ht="12.75" customHeight="1" x14ac:dyDescent="0.2">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c r="AE203" s="97"/>
      <c r="AF203" s="97"/>
      <c r="AG203" s="97"/>
      <c r="AH203" s="97"/>
    </row>
    <row r="204" spans="1:34" ht="12.75" customHeight="1" x14ac:dyDescent="0.2">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c r="AE204" s="97"/>
      <c r="AF204" s="97"/>
      <c r="AG204" s="97"/>
      <c r="AH204" s="97"/>
    </row>
    <row r="205" spans="1:34" ht="12.75" customHeight="1" x14ac:dyDescent="0.2">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c r="AE205" s="97"/>
      <c r="AF205" s="97"/>
      <c r="AG205" s="97"/>
      <c r="AH205" s="97"/>
    </row>
    <row r="206" spans="1:34" ht="12.75" customHeight="1" x14ac:dyDescent="0.2">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c r="AE206" s="97"/>
      <c r="AF206" s="97"/>
      <c r="AG206" s="97"/>
      <c r="AH206" s="97"/>
    </row>
    <row r="207" spans="1:34" ht="12.75" customHeight="1" x14ac:dyDescent="0.2">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c r="AE207" s="97"/>
      <c r="AF207" s="97"/>
      <c r="AG207" s="97"/>
      <c r="AH207" s="97"/>
    </row>
    <row r="208" spans="1:34" ht="12.75" customHeight="1" x14ac:dyDescent="0.2">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c r="AE208" s="97"/>
      <c r="AF208" s="97"/>
      <c r="AG208" s="97"/>
      <c r="AH208" s="97"/>
    </row>
    <row r="209" spans="1:34" ht="12.75" customHeight="1" x14ac:dyDescent="0.2">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c r="AE209" s="97"/>
      <c r="AF209" s="97"/>
      <c r="AG209" s="97"/>
      <c r="AH209" s="97"/>
    </row>
    <row r="210" spans="1:34" ht="12.75" customHeight="1" x14ac:dyDescent="0.2">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c r="AE210" s="97"/>
      <c r="AF210" s="97"/>
      <c r="AG210" s="97"/>
      <c r="AH210" s="97"/>
    </row>
    <row r="211" spans="1:34" ht="12.75" customHeight="1" x14ac:dyDescent="0.2">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c r="AE211" s="97"/>
      <c r="AF211" s="97"/>
      <c r="AG211" s="97"/>
      <c r="AH211" s="97"/>
    </row>
    <row r="212" spans="1:34" ht="12.75" customHeight="1" x14ac:dyDescent="0.2">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c r="AE212" s="97"/>
      <c r="AF212" s="97"/>
      <c r="AG212" s="97"/>
      <c r="AH212" s="97"/>
    </row>
    <row r="213" spans="1:34" ht="12.75" customHeight="1" x14ac:dyDescent="0.2">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c r="AE213" s="97"/>
      <c r="AF213" s="97"/>
      <c r="AG213" s="97"/>
      <c r="AH213" s="97"/>
    </row>
    <row r="214" spans="1:34" ht="12.75" customHeight="1" x14ac:dyDescent="0.2">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c r="AE214" s="97"/>
      <c r="AF214" s="97"/>
      <c r="AG214" s="97"/>
      <c r="AH214" s="97"/>
    </row>
    <row r="215" spans="1:34" ht="12.75" customHeight="1" x14ac:dyDescent="0.2">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c r="AE215" s="97"/>
      <c r="AF215" s="97"/>
      <c r="AG215" s="97"/>
      <c r="AH215" s="97"/>
    </row>
    <row r="216" spans="1:34" ht="12.75" customHeight="1" x14ac:dyDescent="0.2">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c r="AE216" s="97"/>
      <c r="AF216" s="97"/>
      <c r="AG216" s="97"/>
      <c r="AH216" s="97"/>
    </row>
    <row r="217" spans="1:34" ht="12.75" customHeight="1" x14ac:dyDescent="0.2">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c r="AE217" s="97"/>
      <c r="AF217" s="97"/>
      <c r="AG217" s="97"/>
      <c r="AH217" s="97"/>
    </row>
    <row r="218" spans="1:34" ht="12.75" customHeight="1" x14ac:dyDescent="0.2">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c r="AE218" s="97"/>
      <c r="AF218" s="97"/>
      <c r="AG218" s="97"/>
      <c r="AH218" s="97"/>
    </row>
    <row r="219" spans="1:34" ht="12.75" customHeight="1" x14ac:dyDescent="0.2">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c r="AE219" s="97"/>
      <c r="AF219" s="97"/>
      <c r="AG219" s="97"/>
      <c r="AH219" s="97"/>
    </row>
    <row r="220" spans="1:34" ht="12.75" customHeight="1" x14ac:dyDescent="0.2">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c r="AE220" s="97"/>
      <c r="AF220" s="97"/>
      <c r="AG220" s="97"/>
      <c r="AH220" s="97"/>
    </row>
    <row r="221" spans="1:34" ht="12.75" customHeight="1" x14ac:dyDescent="0.2">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c r="AE221" s="97"/>
      <c r="AF221" s="97"/>
      <c r="AG221" s="97"/>
      <c r="AH221" s="97"/>
    </row>
    <row r="222" spans="1:34" ht="12.75" customHeight="1" x14ac:dyDescent="0.2">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c r="AE222" s="97"/>
      <c r="AF222" s="97"/>
      <c r="AG222" s="97"/>
      <c r="AH222" s="97"/>
    </row>
    <row r="223" spans="1:34" ht="12.75" customHeight="1" x14ac:dyDescent="0.2">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c r="AE223" s="97"/>
      <c r="AF223" s="97"/>
      <c r="AG223" s="97"/>
      <c r="AH223" s="97"/>
    </row>
    <row r="224" spans="1:34" ht="12.75" customHeight="1" x14ac:dyDescent="0.2">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c r="AE224" s="97"/>
      <c r="AF224" s="97"/>
      <c r="AG224" s="97"/>
      <c r="AH224" s="97"/>
    </row>
    <row r="225" spans="1:34" ht="12.75" customHeight="1" x14ac:dyDescent="0.2">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c r="AE225" s="97"/>
      <c r="AF225" s="97"/>
      <c r="AG225" s="97"/>
      <c r="AH225" s="97"/>
    </row>
    <row r="226" spans="1:34" ht="12.75" customHeight="1" x14ac:dyDescent="0.2">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c r="AE226" s="97"/>
      <c r="AF226" s="97"/>
      <c r="AG226" s="97"/>
      <c r="AH226" s="97"/>
    </row>
    <row r="227" spans="1:34" ht="12.75" customHeight="1" x14ac:dyDescent="0.2">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c r="AE227" s="97"/>
      <c r="AF227" s="97"/>
      <c r="AG227" s="97"/>
      <c r="AH227" s="97"/>
    </row>
    <row r="228" spans="1:34" ht="12.75" customHeight="1" x14ac:dyDescent="0.2">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c r="AE228" s="97"/>
      <c r="AF228" s="97"/>
      <c r="AG228" s="97"/>
      <c r="AH228" s="97"/>
    </row>
    <row r="229" spans="1:34" ht="12.75" customHeight="1" x14ac:dyDescent="0.2">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c r="AE229" s="97"/>
      <c r="AF229" s="97"/>
      <c r="AG229" s="97"/>
      <c r="AH229" s="97"/>
    </row>
    <row r="230" spans="1:34" ht="12.75" customHeight="1" x14ac:dyDescent="0.2">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c r="AE230" s="97"/>
      <c r="AF230" s="97"/>
      <c r="AG230" s="97"/>
      <c r="AH230" s="97"/>
    </row>
    <row r="231" spans="1:34" ht="12.75" customHeight="1" x14ac:dyDescent="0.2">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c r="AE231" s="97"/>
      <c r="AF231" s="97"/>
      <c r="AG231" s="97"/>
      <c r="AH231" s="97"/>
    </row>
    <row r="232" spans="1:34" ht="12.75" customHeight="1" x14ac:dyDescent="0.2">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c r="AE232" s="97"/>
      <c r="AF232" s="97"/>
      <c r="AG232" s="97"/>
      <c r="AH232" s="97"/>
    </row>
    <row r="233" spans="1:34" ht="12.75" customHeight="1" x14ac:dyDescent="0.2">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c r="AE233" s="97"/>
      <c r="AF233" s="97"/>
      <c r="AG233" s="97"/>
      <c r="AH233" s="97"/>
    </row>
    <row r="234" spans="1:34" ht="12.75" customHeight="1" x14ac:dyDescent="0.2">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c r="AE234" s="97"/>
      <c r="AF234" s="97"/>
      <c r="AG234" s="97"/>
      <c r="AH234" s="97"/>
    </row>
    <row r="235" spans="1:34" ht="12.75" customHeight="1" x14ac:dyDescent="0.2">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c r="AE235" s="97"/>
      <c r="AF235" s="97"/>
      <c r="AG235" s="97"/>
      <c r="AH235" s="97"/>
    </row>
    <row r="236" spans="1:34" ht="12.75" customHeight="1" x14ac:dyDescent="0.2">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c r="AE236" s="97"/>
      <c r="AF236" s="97"/>
      <c r="AG236" s="97"/>
      <c r="AH236" s="97"/>
    </row>
    <row r="237" spans="1:34" ht="12.75" customHeight="1" x14ac:dyDescent="0.2">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c r="AE237" s="97"/>
      <c r="AF237" s="97"/>
      <c r="AG237" s="97"/>
      <c r="AH237" s="97"/>
    </row>
    <row r="238" spans="1:34" ht="12.75" customHeight="1" x14ac:dyDescent="0.2">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c r="AE238" s="97"/>
      <c r="AF238" s="97"/>
      <c r="AG238" s="97"/>
      <c r="AH238" s="97"/>
    </row>
    <row r="239" spans="1:34" ht="12.75" customHeight="1" x14ac:dyDescent="0.2">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c r="AE239" s="97"/>
      <c r="AF239" s="97"/>
      <c r="AG239" s="97"/>
      <c r="AH239" s="97"/>
    </row>
    <row r="240" spans="1:34" ht="12.75" customHeight="1" x14ac:dyDescent="0.2">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c r="AE240" s="97"/>
      <c r="AF240" s="97"/>
      <c r="AG240" s="97"/>
      <c r="AH240" s="97"/>
    </row>
    <row r="241" spans="1:34" ht="12.75" customHeight="1" x14ac:dyDescent="0.2">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c r="AE241" s="97"/>
      <c r="AF241" s="97"/>
      <c r="AG241" s="97"/>
      <c r="AH241" s="97"/>
    </row>
    <row r="242" spans="1:34" ht="12.75" customHeight="1" x14ac:dyDescent="0.2">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c r="AE242" s="97"/>
      <c r="AF242" s="97"/>
      <c r="AG242" s="97"/>
      <c r="AH242" s="97"/>
    </row>
    <row r="243" spans="1:34" ht="12.75" customHeight="1" x14ac:dyDescent="0.2">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c r="AE243" s="97"/>
      <c r="AF243" s="97"/>
      <c r="AG243" s="97"/>
      <c r="AH243" s="97"/>
    </row>
    <row r="244" spans="1:34" ht="12.75" customHeight="1" x14ac:dyDescent="0.2">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c r="AE244" s="97"/>
      <c r="AF244" s="97"/>
      <c r="AG244" s="97"/>
      <c r="AH244" s="97"/>
    </row>
    <row r="245" spans="1:34" ht="12.75" customHeight="1" x14ac:dyDescent="0.2">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c r="AE245" s="97"/>
      <c r="AF245" s="97"/>
      <c r="AG245" s="97"/>
      <c r="AH245" s="97"/>
    </row>
    <row r="246" spans="1:34" ht="12.75" customHeight="1" x14ac:dyDescent="0.2">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c r="AE246" s="97"/>
      <c r="AF246" s="97"/>
      <c r="AG246" s="97"/>
      <c r="AH246" s="97"/>
    </row>
    <row r="247" spans="1:34" ht="12.75" customHeight="1" x14ac:dyDescent="0.2">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c r="AE247" s="97"/>
      <c r="AF247" s="97"/>
      <c r="AG247" s="97"/>
      <c r="AH247" s="97"/>
    </row>
    <row r="248" spans="1:34" ht="12.75" customHeight="1" x14ac:dyDescent="0.2">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c r="AE248" s="97"/>
      <c r="AF248" s="97"/>
      <c r="AG248" s="97"/>
      <c r="AH248" s="97"/>
    </row>
    <row r="249" spans="1:34" ht="12.75" customHeight="1" x14ac:dyDescent="0.2">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c r="AE249" s="97"/>
      <c r="AF249" s="97"/>
      <c r="AG249" s="97"/>
      <c r="AH249" s="97"/>
    </row>
    <row r="250" spans="1:34" ht="12.75" customHeight="1" x14ac:dyDescent="0.2">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c r="AE250" s="97"/>
      <c r="AF250" s="97"/>
      <c r="AG250" s="97"/>
      <c r="AH250" s="97"/>
    </row>
    <row r="251" spans="1:34" ht="12.75" customHeight="1" x14ac:dyDescent="0.2">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c r="AE251" s="97"/>
      <c r="AF251" s="97"/>
      <c r="AG251" s="97"/>
      <c r="AH251" s="97"/>
    </row>
    <row r="252" spans="1:34" ht="12.75" customHeight="1" x14ac:dyDescent="0.2">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c r="AE252" s="97"/>
      <c r="AF252" s="97"/>
      <c r="AG252" s="97"/>
      <c r="AH252" s="97"/>
    </row>
    <row r="253" spans="1:34" ht="12.75" customHeight="1" x14ac:dyDescent="0.2">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c r="AE253" s="97"/>
      <c r="AF253" s="97"/>
      <c r="AG253" s="97"/>
      <c r="AH253" s="97"/>
    </row>
    <row r="254" spans="1:34" ht="12.75" customHeight="1" x14ac:dyDescent="0.2">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c r="AE254" s="97"/>
      <c r="AF254" s="97"/>
      <c r="AG254" s="97"/>
      <c r="AH254" s="97"/>
    </row>
    <row r="255" spans="1:34" ht="12.75" customHeight="1" x14ac:dyDescent="0.2">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c r="AE255" s="97"/>
      <c r="AF255" s="97"/>
      <c r="AG255" s="97"/>
      <c r="AH255" s="97"/>
    </row>
    <row r="256" spans="1:34" ht="12.75" customHeight="1" x14ac:dyDescent="0.2">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c r="AE256" s="97"/>
      <c r="AF256" s="97"/>
      <c r="AG256" s="97"/>
      <c r="AH256" s="97"/>
    </row>
    <row r="257" spans="1:34" ht="12.75" customHeight="1" x14ac:dyDescent="0.2">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c r="AE257" s="97"/>
      <c r="AF257" s="97"/>
      <c r="AG257" s="97"/>
      <c r="AH257" s="97"/>
    </row>
    <row r="258" spans="1:34" ht="12.75" customHeight="1" x14ac:dyDescent="0.2">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c r="AE258" s="97"/>
      <c r="AF258" s="97"/>
      <c r="AG258" s="97"/>
      <c r="AH258" s="97"/>
    </row>
    <row r="259" spans="1:34" ht="12.75" customHeight="1" x14ac:dyDescent="0.2">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c r="AE259" s="97"/>
      <c r="AF259" s="97"/>
      <c r="AG259" s="97"/>
      <c r="AH259" s="97"/>
    </row>
    <row r="260" spans="1:34" ht="12.75" customHeight="1" x14ac:dyDescent="0.2">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c r="AC260" s="97"/>
      <c r="AD260" s="97"/>
      <c r="AE260" s="97"/>
      <c r="AF260" s="97"/>
      <c r="AG260" s="97"/>
      <c r="AH260" s="97"/>
    </row>
    <row r="261" spans="1:34" ht="12.75" customHeight="1" x14ac:dyDescent="0.2">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c r="AC261" s="97"/>
      <c r="AD261" s="97"/>
      <c r="AE261" s="97"/>
      <c r="AF261" s="97"/>
      <c r="AG261" s="97"/>
      <c r="AH261" s="97"/>
    </row>
    <row r="262" spans="1:34" ht="12.75" customHeight="1" x14ac:dyDescent="0.2">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c r="AC262" s="97"/>
      <c r="AD262" s="97"/>
      <c r="AE262" s="97"/>
      <c r="AF262" s="97"/>
      <c r="AG262" s="97"/>
      <c r="AH262" s="97"/>
    </row>
    <row r="263" spans="1:34" ht="12.75" customHeight="1" x14ac:dyDescent="0.2">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c r="AC263" s="97"/>
      <c r="AD263" s="97"/>
      <c r="AE263" s="97"/>
      <c r="AF263" s="97"/>
      <c r="AG263" s="97"/>
      <c r="AH263" s="97"/>
    </row>
    <row r="264" spans="1:34" ht="12.75" customHeight="1" x14ac:dyDescent="0.2">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c r="AC264" s="97"/>
      <c r="AD264" s="97"/>
      <c r="AE264" s="97"/>
      <c r="AF264" s="97"/>
      <c r="AG264" s="97"/>
      <c r="AH264" s="97"/>
    </row>
    <row r="265" spans="1:34" ht="12.75" customHeight="1" x14ac:dyDescent="0.2">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c r="AC265" s="97"/>
      <c r="AD265" s="97"/>
      <c r="AE265" s="97"/>
      <c r="AF265" s="97"/>
      <c r="AG265" s="97"/>
      <c r="AH265" s="97"/>
    </row>
    <row r="266" spans="1:34" ht="12.75" customHeight="1" x14ac:dyDescent="0.2">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c r="AC266" s="97"/>
      <c r="AD266" s="97"/>
      <c r="AE266" s="97"/>
      <c r="AF266" s="97"/>
      <c r="AG266" s="97"/>
      <c r="AH266" s="97"/>
    </row>
    <row r="267" spans="1:34" ht="12.75" customHeight="1" x14ac:dyDescent="0.2">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c r="AC267" s="97"/>
      <c r="AD267" s="97"/>
      <c r="AE267" s="97"/>
      <c r="AF267" s="97"/>
      <c r="AG267" s="97"/>
      <c r="AH267" s="97"/>
    </row>
    <row r="268" spans="1:34" ht="12.75" customHeight="1" x14ac:dyDescent="0.2">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c r="AC268" s="97"/>
      <c r="AD268" s="97"/>
      <c r="AE268" s="97"/>
      <c r="AF268" s="97"/>
      <c r="AG268" s="97"/>
      <c r="AH268" s="97"/>
    </row>
    <row r="269" spans="1:34" ht="12.75" customHeight="1" x14ac:dyDescent="0.2">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c r="AC269" s="97"/>
      <c r="AD269" s="97"/>
      <c r="AE269" s="97"/>
      <c r="AF269" s="97"/>
      <c r="AG269" s="97"/>
      <c r="AH269" s="97"/>
    </row>
    <row r="270" spans="1:34" ht="12.75" customHeight="1" x14ac:dyDescent="0.2">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c r="AC270" s="97"/>
      <c r="AD270" s="97"/>
      <c r="AE270" s="97"/>
      <c r="AF270" s="97"/>
      <c r="AG270" s="97"/>
      <c r="AH270" s="97"/>
    </row>
    <row r="271" spans="1:34" ht="12.75" customHeight="1" x14ac:dyDescent="0.2">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c r="AC271" s="97"/>
      <c r="AD271" s="97"/>
      <c r="AE271" s="97"/>
      <c r="AF271" s="97"/>
      <c r="AG271" s="97"/>
      <c r="AH271" s="97"/>
    </row>
    <row r="272" spans="1:34" ht="12.75" customHeight="1" x14ac:dyDescent="0.2">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c r="AC272" s="97"/>
      <c r="AD272" s="97"/>
      <c r="AE272" s="97"/>
      <c r="AF272" s="97"/>
      <c r="AG272" s="97"/>
      <c r="AH272" s="97"/>
    </row>
    <row r="273" spans="1:34" ht="12.75" customHeight="1" x14ac:dyDescent="0.2">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c r="AC273" s="97"/>
      <c r="AD273" s="97"/>
      <c r="AE273" s="97"/>
      <c r="AF273" s="97"/>
      <c r="AG273" s="97"/>
      <c r="AH273" s="97"/>
    </row>
    <row r="274" spans="1:34" ht="12.75" customHeight="1" x14ac:dyDescent="0.2">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c r="AC274" s="97"/>
      <c r="AD274" s="97"/>
      <c r="AE274" s="97"/>
      <c r="AF274" s="97"/>
      <c r="AG274" s="97"/>
      <c r="AH274" s="97"/>
    </row>
    <row r="275" spans="1:34" ht="12.75" customHeight="1" x14ac:dyDescent="0.2">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c r="AC275" s="97"/>
      <c r="AD275" s="97"/>
      <c r="AE275" s="97"/>
      <c r="AF275" s="97"/>
      <c r="AG275" s="97"/>
      <c r="AH275" s="97"/>
    </row>
    <row r="276" spans="1:34" ht="12.75" customHeight="1" x14ac:dyDescent="0.2">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c r="AC276" s="97"/>
      <c r="AD276" s="97"/>
      <c r="AE276" s="97"/>
      <c r="AF276" s="97"/>
      <c r="AG276" s="97"/>
      <c r="AH276" s="97"/>
    </row>
    <row r="277" spans="1:34" ht="12.75" customHeight="1" x14ac:dyDescent="0.2">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c r="AC277" s="97"/>
      <c r="AD277" s="97"/>
      <c r="AE277" s="97"/>
      <c r="AF277" s="97"/>
      <c r="AG277" s="97"/>
      <c r="AH277" s="97"/>
    </row>
    <row r="278" spans="1:34" ht="12.75" customHeight="1" x14ac:dyDescent="0.2">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c r="AC278" s="97"/>
      <c r="AD278" s="97"/>
      <c r="AE278" s="97"/>
      <c r="AF278" s="97"/>
      <c r="AG278" s="97"/>
      <c r="AH278" s="97"/>
    </row>
    <row r="279" spans="1:34" ht="12.75" customHeight="1" x14ac:dyDescent="0.2">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c r="AC279" s="97"/>
      <c r="AD279" s="97"/>
      <c r="AE279" s="97"/>
      <c r="AF279" s="97"/>
      <c r="AG279" s="97"/>
      <c r="AH279" s="97"/>
    </row>
    <row r="280" spans="1:34" ht="12.75" customHeight="1" x14ac:dyDescent="0.2">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c r="AC280" s="97"/>
      <c r="AD280" s="97"/>
      <c r="AE280" s="97"/>
      <c r="AF280" s="97"/>
      <c r="AG280" s="97"/>
      <c r="AH280" s="97"/>
    </row>
    <row r="281" spans="1:34" ht="12.75" customHeight="1" x14ac:dyDescent="0.2">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c r="AC281" s="97"/>
      <c r="AD281" s="97"/>
      <c r="AE281" s="97"/>
      <c r="AF281" s="97"/>
      <c r="AG281" s="97"/>
      <c r="AH281" s="97"/>
    </row>
    <row r="282" spans="1:34" ht="12.75" customHeight="1" x14ac:dyDescent="0.2">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c r="AC282" s="97"/>
      <c r="AD282" s="97"/>
      <c r="AE282" s="97"/>
      <c r="AF282" s="97"/>
      <c r="AG282" s="97"/>
      <c r="AH282" s="97"/>
    </row>
    <row r="283" spans="1:34" ht="15.75" customHeight="1" x14ac:dyDescent="0.2">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c r="AC283" s="97"/>
      <c r="AD283" s="97"/>
      <c r="AE283" s="97"/>
      <c r="AF283" s="97"/>
      <c r="AG283" s="97"/>
      <c r="AH283" s="97"/>
    </row>
    <row r="284" spans="1:34" ht="15.75" customHeight="1" x14ac:dyDescent="0.2">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c r="AC284" s="97"/>
      <c r="AD284" s="97"/>
      <c r="AE284" s="97"/>
      <c r="AF284" s="97"/>
      <c r="AG284" s="97"/>
      <c r="AH284" s="97"/>
    </row>
    <row r="285" spans="1:34" ht="15.75" customHeight="1" x14ac:dyDescent="0.2"/>
    <row r="286" spans="1:34" ht="15.75" customHeight="1" x14ac:dyDescent="0.2"/>
    <row r="287" spans="1:34" ht="15.75" customHeight="1" x14ac:dyDescent="0.2"/>
    <row r="288" spans="1:34"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sheetData>
  <sheetProtection formatCells="0" formatColumns="0" formatRows="0" insertRows="0" insertHyperlinks="0" deleteRows="0" autoFilter="0" pivotTables="0"/>
  <mergeCells count="361">
    <mergeCell ref="D65:D66"/>
    <mergeCell ref="E65:E66"/>
    <mergeCell ref="F65:F66"/>
    <mergeCell ref="G65:G66"/>
    <mergeCell ref="H65:H66"/>
    <mergeCell ref="O65:O66"/>
    <mergeCell ref="P65:R66"/>
    <mergeCell ref="B59:B66"/>
    <mergeCell ref="P29:R30"/>
    <mergeCell ref="B55:M55"/>
    <mergeCell ref="N55:O55"/>
    <mergeCell ref="P55:R55"/>
    <mergeCell ref="P31:R32"/>
    <mergeCell ref="P35:R36"/>
    <mergeCell ref="C48:K48"/>
    <mergeCell ref="L48:M48"/>
    <mergeCell ref="N48:O48"/>
    <mergeCell ref="P48:Q48"/>
    <mergeCell ref="B49:B50"/>
    <mergeCell ref="C49:C50"/>
    <mergeCell ref="D49:D50"/>
    <mergeCell ref="E49:E50"/>
    <mergeCell ref="F49:F50"/>
    <mergeCell ref="G49:G50"/>
    <mergeCell ref="A33:A34"/>
    <mergeCell ref="C33:C34"/>
    <mergeCell ref="D33:D34"/>
    <mergeCell ref="E33:E34"/>
    <mergeCell ref="F33:F34"/>
    <mergeCell ref="G33:G34"/>
    <mergeCell ref="H33:H34"/>
    <mergeCell ref="O33:O34"/>
    <mergeCell ref="I49:N49"/>
    <mergeCell ref="P33:R34"/>
    <mergeCell ref="D27:D28"/>
    <mergeCell ref="C27:C28"/>
    <mergeCell ref="E27:E28"/>
    <mergeCell ref="F27:F28"/>
    <mergeCell ref="G27:G28"/>
    <mergeCell ref="H27:H28"/>
    <mergeCell ref="B27:B34"/>
    <mergeCell ref="O27:O28"/>
    <mergeCell ref="P27:R28"/>
    <mergeCell ref="B37:M37"/>
    <mergeCell ref="A29:A30"/>
    <mergeCell ref="C29:C30"/>
    <mergeCell ref="D29:D30"/>
    <mergeCell ref="E29:E30"/>
    <mergeCell ref="F29:F30"/>
    <mergeCell ref="G29:G30"/>
    <mergeCell ref="H29:H30"/>
    <mergeCell ref="O29:O30"/>
    <mergeCell ref="A31:A32"/>
    <mergeCell ref="C31:C32"/>
    <mergeCell ref="D31:D32"/>
    <mergeCell ref="E31:E32"/>
    <mergeCell ref="F31:F32"/>
    <mergeCell ref="G31:G32"/>
    <mergeCell ref="H31:H32"/>
    <mergeCell ref="O31:O32"/>
    <mergeCell ref="H39:H40"/>
    <mergeCell ref="P39:R40"/>
    <mergeCell ref="A41:A42"/>
    <mergeCell ref="C41:C42"/>
    <mergeCell ref="D41:D42"/>
    <mergeCell ref="E41:E42"/>
    <mergeCell ref="F41:F42"/>
    <mergeCell ref="G41:G42"/>
    <mergeCell ref="H41:H42"/>
    <mergeCell ref="O41:O42"/>
    <mergeCell ref="P41:R42"/>
    <mergeCell ref="I39:O39"/>
    <mergeCell ref="A35:A36"/>
    <mergeCell ref="B35:B36"/>
    <mergeCell ref="C35:C36"/>
    <mergeCell ref="D35:D36"/>
    <mergeCell ref="E35:E36"/>
    <mergeCell ref="F35:F36"/>
    <mergeCell ref="G35:G36"/>
    <mergeCell ref="H35:H36"/>
    <mergeCell ref="O35:O36"/>
    <mergeCell ref="P51:R52"/>
    <mergeCell ref="T51:T54"/>
    <mergeCell ref="A53:A54"/>
    <mergeCell ref="C53:C54"/>
    <mergeCell ref="D53:D54"/>
    <mergeCell ref="E53:E54"/>
    <mergeCell ref="F53:F54"/>
    <mergeCell ref="G53:G54"/>
    <mergeCell ref="H53:H54"/>
    <mergeCell ref="O53:O54"/>
    <mergeCell ref="P53:R54"/>
    <mergeCell ref="B51:B54"/>
    <mergeCell ref="A51:A52"/>
    <mergeCell ref="C51:C52"/>
    <mergeCell ref="D51:D52"/>
    <mergeCell ref="E51:E52"/>
    <mergeCell ref="F51:F52"/>
    <mergeCell ref="G51:G52"/>
    <mergeCell ref="H51:H52"/>
    <mergeCell ref="O51:O52"/>
    <mergeCell ref="P49:R50"/>
    <mergeCell ref="T41:T46"/>
    <mergeCell ref="A45:A46"/>
    <mergeCell ref="C45:C46"/>
    <mergeCell ref="D45:D46"/>
    <mergeCell ref="E45:E46"/>
    <mergeCell ref="F45:F46"/>
    <mergeCell ref="G45:G46"/>
    <mergeCell ref="H45:H46"/>
    <mergeCell ref="O45:O46"/>
    <mergeCell ref="P45:R46"/>
    <mergeCell ref="C43:C44"/>
    <mergeCell ref="D43:D44"/>
    <mergeCell ref="E43:E44"/>
    <mergeCell ref="F43:F44"/>
    <mergeCell ref="G43:G44"/>
    <mergeCell ref="H43:H44"/>
    <mergeCell ref="O43:O44"/>
    <mergeCell ref="P43:R44"/>
    <mergeCell ref="B41:B46"/>
    <mergeCell ref="A43:A44"/>
    <mergeCell ref="B47:M47"/>
    <mergeCell ref="N47:O47"/>
    <mergeCell ref="P47:R47"/>
    <mergeCell ref="B67:M67"/>
    <mergeCell ref="T59:T62"/>
    <mergeCell ref="A61:A62"/>
    <mergeCell ref="C61:C62"/>
    <mergeCell ref="D61:D62"/>
    <mergeCell ref="E61:E62"/>
    <mergeCell ref="F61:F62"/>
    <mergeCell ref="G61:G62"/>
    <mergeCell ref="H61:H62"/>
    <mergeCell ref="P61:R62"/>
    <mergeCell ref="N67:O67"/>
    <mergeCell ref="A63:A64"/>
    <mergeCell ref="C63:C64"/>
    <mergeCell ref="D63:D64"/>
    <mergeCell ref="E63:E64"/>
    <mergeCell ref="F63:F64"/>
    <mergeCell ref="G63:G64"/>
    <mergeCell ref="H63:H64"/>
    <mergeCell ref="O63:O64"/>
    <mergeCell ref="P63:R64"/>
    <mergeCell ref="T63:T66"/>
    <mergeCell ref="A65:A66"/>
    <mergeCell ref="C65:C66"/>
    <mergeCell ref="O61:O62"/>
    <mergeCell ref="G57:G58"/>
    <mergeCell ref="H57:H58"/>
    <mergeCell ref="I57:N57"/>
    <mergeCell ref="P57:R58"/>
    <mergeCell ref="A59:A60"/>
    <mergeCell ref="C59:C60"/>
    <mergeCell ref="D59:D60"/>
    <mergeCell ref="E59:E60"/>
    <mergeCell ref="F59:F60"/>
    <mergeCell ref="G59:G60"/>
    <mergeCell ref="H59:H60"/>
    <mergeCell ref="P59:R60"/>
    <mergeCell ref="B57:B58"/>
    <mergeCell ref="C57:C58"/>
    <mergeCell ref="D57:D58"/>
    <mergeCell ref="E57:E58"/>
    <mergeCell ref="F57:F58"/>
    <mergeCell ref="O59:O60"/>
    <mergeCell ref="C56:K56"/>
    <mergeCell ref="L56:M56"/>
    <mergeCell ref="P56:Q56"/>
    <mergeCell ref="T25:T36"/>
    <mergeCell ref="A25:A26"/>
    <mergeCell ref="C38:K38"/>
    <mergeCell ref="L38:M38"/>
    <mergeCell ref="N38:O38"/>
    <mergeCell ref="P38:Q38"/>
    <mergeCell ref="B39:B40"/>
    <mergeCell ref="C39:C40"/>
    <mergeCell ref="D39:D40"/>
    <mergeCell ref="E39:E40"/>
    <mergeCell ref="F39:F40"/>
    <mergeCell ref="B25:B26"/>
    <mergeCell ref="C25:C26"/>
    <mergeCell ref="D25:D26"/>
    <mergeCell ref="E25:E26"/>
    <mergeCell ref="F25:F26"/>
    <mergeCell ref="G25:G26"/>
    <mergeCell ref="H25:H26"/>
    <mergeCell ref="P25:R26"/>
    <mergeCell ref="G39:G40"/>
    <mergeCell ref="H49:H50"/>
    <mergeCell ref="A15:A16"/>
    <mergeCell ref="A19:A20"/>
    <mergeCell ref="C22:K22"/>
    <mergeCell ref="L22:M22"/>
    <mergeCell ref="P22:Q22"/>
    <mergeCell ref="G23:G24"/>
    <mergeCell ref="A17:A18"/>
    <mergeCell ref="C17:C18"/>
    <mergeCell ref="D17:D18"/>
    <mergeCell ref="E17:E18"/>
    <mergeCell ref="F17:F18"/>
    <mergeCell ref="G17:G18"/>
    <mergeCell ref="H17:H18"/>
    <mergeCell ref="O17:O18"/>
    <mergeCell ref="P17:R18"/>
    <mergeCell ref="D23:D24"/>
    <mergeCell ref="E23:E24"/>
    <mergeCell ref="F23:F24"/>
    <mergeCell ref="H23:H24"/>
    <mergeCell ref="I23:N23"/>
    <mergeCell ref="D4:P4"/>
    <mergeCell ref="D2:P3"/>
    <mergeCell ref="J8:L8"/>
    <mergeCell ref="D8:I8"/>
    <mergeCell ref="P15:R16"/>
    <mergeCell ref="C9:F9"/>
    <mergeCell ref="G9:H9"/>
    <mergeCell ref="I9:L9"/>
    <mergeCell ref="M9:N9"/>
    <mergeCell ref="P9:R9"/>
    <mergeCell ref="H10:I10"/>
    <mergeCell ref="P12:Q12"/>
    <mergeCell ref="C12:K12"/>
    <mergeCell ref="C13:C14"/>
    <mergeCell ref="D13:D14"/>
    <mergeCell ref="E13:E14"/>
    <mergeCell ref="B6:H6"/>
    <mergeCell ref="B8:C8"/>
    <mergeCell ref="J10:L10"/>
    <mergeCell ref="M10:P10"/>
    <mergeCell ref="F13:F14"/>
    <mergeCell ref="G13:G14"/>
    <mergeCell ref="P13:R14"/>
    <mergeCell ref="B13:B14"/>
    <mergeCell ref="T15:T20"/>
    <mergeCell ref="G15:G16"/>
    <mergeCell ref="H15:H16"/>
    <mergeCell ref="F15:F16"/>
    <mergeCell ref="E15:E16"/>
    <mergeCell ref="D15:D16"/>
    <mergeCell ref="C15:C16"/>
    <mergeCell ref="E116:H116"/>
    <mergeCell ref="E117:H117"/>
    <mergeCell ref="E79:H79"/>
    <mergeCell ref="D84:F84"/>
    <mergeCell ref="J84:N84"/>
    <mergeCell ref="D83:F83"/>
    <mergeCell ref="C68:K68"/>
    <mergeCell ref="L68:M68"/>
    <mergeCell ref="P68:Q68"/>
    <mergeCell ref="J81:L82"/>
    <mergeCell ref="C81:D82"/>
    <mergeCell ref="O25:O26"/>
    <mergeCell ref="N37:O37"/>
    <mergeCell ref="P37:R37"/>
    <mergeCell ref="N56:O56"/>
    <mergeCell ref="P23:R24"/>
    <mergeCell ref="N81:P82"/>
    <mergeCell ref="E118:H118"/>
    <mergeCell ref="E87:H87"/>
    <mergeCell ref="E88:H88"/>
    <mergeCell ref="E89:H89"/>
    <mergeCell ref="E90:H90"/>
    <mergeCell ref="E91:H91"/>
    <mergeCell ref="E92:H92"/>
    <mergeCell ref="E93:H93"/>
    <mergeCell ref="E94:H94"/>
    <mergeCell ref="E95:H95"/>
    <mergeCell ref="E96:H96"/>
    <mergeCell ref="E97:H97"/>
    <mergeCell ref="E98:H98"/>
    <mergeCell ref="E99:H99"/>
    <mergeCell ref="E100:H100"/>
    <mergeCell ref="E101:H101"/>
    <mergeCell ref="E111:H111"/>
    <mergeCell ref="E112:H112"/>
    <mergeCell ref="E113:H113"/>
    <mergeCell ref="E114:H114"/>
    <mergeCell ref="E115:H115"/>
    <mergeCell ref="E81:F82"/>
    <mergeCell ref="B86:H86"/>
    <mergeCell ref="T71:T74"/>
    <mergeCell ref="A73:A74"/>
    <mergeCell ref="C73:C74"/>
    <mergeCell ref="D73:D74"/>
    <mergeCell ref="E73:E74"/>
    <mergeCell ref="F73:F74"/>
    <mergeCell ref="G73:G74"/>
    <mergeCell ref="H73:H74"/>
    <mergeCell ref="P73:R74"/>
    <mergeCell ref="A71:A72"/>
    <mergeCell ref="C71:C72"/>
    <mergeCell ref="D71:D72"/>
    <mergeCell ref="E71:E72"/>
    <mergeCell ref="F71:F72"/>
    <mergeCell ref="G71:G72"/>
    <mergeCell ref="H71:H72"/>
    <mergeCell ref="P71:R72"/>
    <mergeCell ref="E78:H78"/>
    <mergeCell ref="O71:O72"/>
    <mergeCell ref="O73:O74"/>
    <mergeCell ref="N75:O75"/>
    <mergeCell ref="B71:B74"/>
    <mergeCell ref="E128:H128"/>
    <mergeCell ref="E129:H129"/>
    <mergeCell ref="E130:H130"/>
    <mergeCell ref="E131:H131"/>
    <mergeCell ref="B11:R11"/>
    <mergeCell ref="E119:H119"/>
    <mergeCell ref="E120:H120"/>
    <mergeCell ref="E121:H121"/>
    <mergeCell ref="E122:H122"/>
    <mergeCell ref="E123:H123"/>
    <mergeCell ref="E124:H124"/>
    <mergeCell ref="E125:H125"/>
    <mergeCell ref="E126:H126"/>
    <mergeCell ref="E127:H127"/>
    <mergeCell ref="E102:H102"/>
    <mergeCell ref="E103:H103"/>
    <mergeCell ref="E104:H104"/>
    <mergeCell ref="E105:H105"/>
    <mergeCell ref="E106:H106"/>
    <mergeCell ref="E107:H107"/>
    <mergeCell ref="E108:H108"/>
    <mergeCell ref="E109:H109"/>
    <mergeCell ref="E110:H110"/>
    <mergeCell ref="B75:M75"/>
    <mergeCell ref="N68:O68"/>
    <mergeCell ref="M8:R8"/>
    <mergeCell ref="N12:O12"/>
    <mergeCell ref="I13:O13"/>
    <mergeCell ref="O15:O16"/>
    <mergeCell ref="O19:O20"/>
    <mergeCell ref="N22:O22"/>
    <mergeCell ref="P21:R21"/>
    <mergeCell ref="B21:M21"/>
    <mergeCell ref="N21:O21"/>
    <mergeCell ref="Q10:R10"/>
    <mergeCell ref="B23:B24"/>
    <mergeCell ref="C23:C24"/>
    <mergeCell ref="C19:C20"/>
    <mergeCell ref="D19:D20"/>
    <mergeCell ref="E19:E20"/>
    <mergeCell ref="F19:F20"/>
    <mergeCell ref="G19:G20"/>
    <mergeCell ref="H19:H20"/>
    <mergeCell ref="P19:R20"/>
    <mergeCell ref="H13:H14"/>
    <mergeCell ref="B15:B20"/>
    <mergeCell ref="L12:M12"/>
    <mergeCell ref="D10:G10"/>
    <mergeCell ref="B69:B70"/>
    <mergeCell ref="C69:C70"/>
    <mergeCell ref="D69:D70"/>
    <mergeCell ref="E69:E70"/>
    <mergeCell ref="F69:F70"/>
    <mergeCell ref="G69:G70"/>
    <mergeCell ref="H69:H70"/>
    <mergeCell ref="I69:N69"/>
    <mergeCell ref="P69:R70"/>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P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22 B38 B48"/>
    <dataValidation allowBlank="1" showInputMessage="1" showErrorMessage="1" promptTitle="PONDERACION" prompt="Coloque el peso del componente en porcentaje." sqref="L12:M12 L22:M22 L38:M38 L48:M48"/>
    <dataValidation allowBlank="1" showInputMessage="1" showErrorMessage="1" promptTitle="Cumplimiento componente" prompt="Este valor se genera  una vez se haya diligenciado el avance de cumplimiento del indicador de todos los productos del componente._x000a_" sqref="P12:Q12 P22:Q22 P38:Q38 P48:Q48"/>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23:B24 B39:B40 B49:B50"/>
    <dataValidation allowBlank="1" showInputMessage="1" showErrorMessage="1" promptTitle="N°" prompt="Escriba el consecutivo de cada producto acorde con la númeración del componente Ej: Para el componente 1, producto 1, N° 1.1." sqref="C13:C14 C23:C24 C39:C40 C49:C50"/>
    <dataValidation allowBlank="1" showInputMessage="1" showErrorMessage="1" promptTitle="PRODUCTO" prompt="Liste los productos que espera entregar para el cumplimiento de la meta. " sqref="D13:D14 D23:D24 D39:D40 D49:D50"/>
    <dataValidation allowBlank="1" showInputMessage="1" showErrorMessage="1" promptTitle="FECHA INICIO" prompt="Determine y escriba la fecha en que se dará inicio al desarrollo del producto propuesto." sqref="E13:E14 E23:E24 E39:E40 E49:E50"/>
    <dataValidation allowBlank="1" showInputMessage="1" showErrorMessage="1" promptTitle="FECHA FINAL" prompt="Determine y escriba la fecha en que finalizará el producto propuesto._x000a_" sqref="F13:F14 F23:F24 F39:F40 F49:F50"/>
    <dataValidation allowBlank="1" showInputMessage="1" showErrorMessage="1" promptTitle="RESPONSABLE" prompt="Escriba el responsable de realizar y cumplir con el producto propuesto." sqref="G13:G14 G23:G24 G39:G40 G49:G50"/>
    <dataValidation allowBlank="1" showInputMessage="1" showErrorMessage="1" promptTitle="INDICADOR" prompt="Formule el indicador asociado al cumplimiento del producto." sqref="H13:H14 H23:H24 H39:H40 H49:H50"/>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3:O23 I13 I49:O49 I39"/>
    <dataValidation allowBlank="1" showInputMessage="1" showErrorMessage="1" promptTitle="Total programado" prompt="El total programado corresponde a la suma de la ponderación por componente y su resultado debe ser 100%. " sqref="C81:D82"/>
    <dataValidation allowBlank="1" showInputMessage="1" showErrorMessage="1" promptTitle="Total % Plan de Acción" prompt="Es la suma del cumplimiento de los componentes." sqref="J81:L82"/>
    <dataValidation allowBlank="1" showInputMessage="1" showErrorMessage="1" promptTitle="Fecha de Solicitud " prompt="Registre la  fecha de solicitud del cambio o actualización." sqref="B87"/>
    <dataValidation allowBlank="1" showInputMessage="1" showErrorMessage="1" promptTitle="N°" prompt="Escriba el consecutivo del producto a cambiar o actualizar acorde con la númeración del componente y el producto Ej: producto 1, N° 1.1." sqref="C87"/>
    <dataValidation allowBlank="1" showInputMessage="1" showErrorMessage="1" promptTitle="PRODUCTO" prompt="Escriba el nombre del producto a cambiar o actualizar. " sqref="D87"/>
    <dataValidation allowBlank="1" showInputMessage="1" showErrorMessage="1" promptTitle="JUSTIFICACION DEL CAMBIO" prompt="Explique el motivo del cambio o actualización" sqref="E87:H87"/>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13:R14 P23:R24 P39:R40 P49:R50"/>
  </dataValidation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Angelica Maria Bermudez Rodriguez</cp:lastModifiedBy>
  <cp:lastPrinted>2019-07-08T19:11:05Z</cp:lastPrinted>
  <dcterms:created xsi:type="dcterms:W3CDTF">2019-07-03T19:33:08Z</dcterms:created>
  <dcterms:modified xsi:type="dcterms:W3CDTF">2020-01-16T13:07:36Z</dcterms:modified>
</cp:coreProperties>
</file>