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USER\Documents\METR\2020\IDIGER2020\Plan de Acción 2021\DEFINITIVO\Planes de Accion IDIGER 2021 2121\Ulti Version PA 2701\"/>
    </mc:Choice>
  </mc:AlternateContent>
  <xr:revisionPtr revIDLastSave="0" documentId="13_ncr:1_{9AACE091-4FA9-4888-91FC-752D849862A6}" xr6:coauthVersionLast="46" xr6:coauthVersionMax="46" xr10:uidLastSave="{00000000-0000-0000-0000-000000000000}"/>
  <bookViews>
    <workbookView xWindow="-120" yWindow="-120" windowWidth="29040" windowHeight="15840" xr2:uid="{B2065332-0338-401F-9347-99154B809A97}"/>
  </bookViews>
  <sheets>
    <sheet name="Plan de Acción" sheetId="1" r:id="rId1"/>
    <sheet name="Hoja4" sheetId="4" state="hidden" r:id="rId2"/>
  </sheets>
  <definedNames>
    <definedName name="_xlnm._FilterDatabase" localSheetId="0" hidden="1">'Plan de Acción'!$A$12:$BH$143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D143" i="1" l="1"/>
  <c r="BA143" i="1"/>
  <c r="AY143" i="1"/>
  <c r="AW143" i="1"/>
  <c r="AU143" i="1"/>
  <c r="AR143" i="1"/>
  <c r="AP143" i="1"/>
  <c r="AN143" i="1"/>
  <c r="AL143" i="1"/>
  <c r="AI143" i="1"/>
  <c r="AG143" i="1"/>
  <c r="AE143" i="1"/>
  <c r="AK143" i="1" s="1"/>
  <c r="AC143" i="1"/>
  <c r="Z143" i="1"/>
  <c r="AB143" i="1" s="1"/>
  <c r="BD142" i="1"/>
  <c r="BA142" i="1"/>
  <c r="AY142" i="1"/>
  <c r="AW142" i="1"/>
  <c r="BC142" i="1" s="1"/>
  <c r="AU142" i="1"/>
  <c r="AR142" i="1"/>
  <c r="AP142" i="1"/>
  <c r="AN142" i="1"/>
  <c r="AT142" i="1" s="1"/>
  <c r="AL142" i="1"/>
  <c r="BG142" i="1" s="1"/>
  <c r="AK142" i="1"/>
  <c r="AI142" i="1"/>
  <c r="AG142" i="1"/>
  <c r="AE142" i="1"/>
  <c r="AC142" i="1"/>
  <c r="Z142" i="1"/>
  <c r="AB142" i="1" s="1"/>
  <c r="BD141" i="1"/>
  <c r="BA141" i="1"/>
  <c r="AY141" i="1"/>
  <c r="AW141" i="1"/>
  <c r="AU141" i="1"/>
  <c r="AR141" i="1"/>
  <c r="AP141" i="1"/>
  <c r="AT141" i="1" s="1"/>
  <c r="AN141" i="1"/>
  <c r="AL141" i="1"/>
  <c r="AI141" i="1"/>
  <c r="AG141" i="1"/>
  <c r="AE141" i="1"/>
  <c r="AK141" i="1" s="1"/>
  <c r="AC141" i="1"/>
  <c r="Z141" i="1"/>
  <c r="AB141" i="1" s="1"/>
  <c r="BD140" i="1"/>
  <c r="BA140" i="1"/>
  <c r="AY140" i="1"/>
  <c r="AW140" i="1"/>
  <c r="BC140" i="1" s="1"/>
  <c r="AU140" i="1"/>
  <c r="AR140" i="1"/>
  <c r="AP140" i="1"/>
  <c r="AN140" i="1"/>
  <c r="AT140" i="1" s="1"/>
  <c r="AL140" i="1"/>
  <c r="AI140" i="1"/>
  <c r="AK140" i="1" s="1"/>
  <c r="AG140" i="1"/>
  <c r="AE140" i="1"/>
  <c r="AC140" i="1"/>
  <c r="Z140" i="1"/>
  <c r="AB140" i="1" s="1"/>
  <c r="BD139" i="1"/>
  <c r="BA139" i="1"/>
  <c r="BC139" i="1" s="1"/>
  <c r="AY139" i="1"/>
  <c r="AW139" i="1"/>
  <c r="AU139" i="1"/>
  <c r="AR139" i="1"/>
  <c r="AP139" i="1"/>
  <c r="AN139" i="1"/>
  <c r="AL139" i="1"/>
  <c r="AI139" i="1"/>
  <c r="AG139" i="1"/>
  <c r="AE139" i="1"/>
  <c r="AK139" i="1" s="1"/>
  <c r="AC139" i="1"/>
  <c r="Z139" i="1"/>
  <c r="AB139" i="1" s="1"/>
  <c r="BD138" i="1"/>
  <c r="BA138" i="1"/>
  <c r="AY138" i="1"/>
  <c r="AW138" i="1"/>
  <c r="BC138" i="1" s="1"/>
  <c r="AU138" i="1"/>
  <c r="AR138" i="1"/>
  <c r="AP138" i="1"/>
  <c r="AN138" i="1"/>
  <c r="AL138" i="1"/>
  <c r="AI138" i="1"/>
  <c r="AG138" i="1"/>
  <c r="AK138" i="1" s="1"/>
  <c r="AE138" i="1"/>
  <c r="AC138" i="1"/>
  <c r="Z138" i="1"/>
  <c r="AB138" i="1" s="1"/>
  <c r="BD137" i="1"/>
  <c r="BA137" i="1"/>
  <c r="AY137" i="1"/>
  <c r="BC137" i="1" s="1"/>
  <c r="AW137" i="1"/>
  <c r="AU137" i="1"/>
  <c r="AR137" i="1"/>
  <c r="AP137" i="1"/>
  <c r="AN137" i="1"/>
  <c r="AT137" i="1" s="1"/>
  <c r="AL137" i="1"/>
  <c r="AI137" i="1"/>
  <c r="AG137" i="1"/>
  <c r="AE137" i="1"/>
  <c r="AK137" i="1" s="1"/>
  <c r="AC137" i="1"/>
  <c r="Z137" i="1"/>
  <c r="AB137" i="1" s="1"/>
  <c r="BD16" i="1"/>
  <c r="BC16" i="1"/>
  <c r="AU16" i="1"/>
  <c r="AT16" i="1"/>
  <c r="AL16" i="1"/>
  <c r="AK16" i="1"/>
  <c r="AC16" i="1"/>
  <c r="AB16" i="1"/>
  <c r="AT139" i="1" l="1"/>
  <c r="BF139" i="1" s="1"/>
  <c r="AT138" i="1"/>
  <c r="BC143" i="1"/>
  <c r="BC141" i="1"/>
  <c r="AT143" i="1"/>
  <c r="BF143" i="1" s="1"/>
  <c r="BH143" i="1" s="1"/>
  <c r="BG137" i="1"/>
  <c r="BG140" i="1"/>
  <c r="BG138" i="1"/>
  <c r="BG143" i="1"/>
  <c r="BG141" i="1"/>
  <c r="BG139" i="1"/>
  <c r="BF142" i="1"/>
  <c r="BH142" i="1" s="1"/>
  <c r="BF140" i="1"/>
  <c r="BF138" i="1"/>
  <c r="BF141" i="1"/>
  <c r="BF137" i="1"/>
  <c r="BF16" i="1"/>
  <c r="BG16" i="1"/>
  <c r="BH137" i="1" l="1"/>
  <c r="BH139" i="1"/>
  <c r="BH141" i="1"/>
  <c r="BH138" i="1"/>
  <c r="BH140" i="1"/>
  <c r="BH16" i="1"/>
  <c r="BA73" i="1" l="1"/>
  <c r="AY73" i="1"/>
  <c r="AW73" i="1"/>
  <c r="AR73" i="1"/>
  <c r="AP73" i="1"/>
  <c r="AN73" i="1"/>
  <c r="AI73" i="1"/>
  <c r="AG73" i="1"/>
  <c r="AE73" i="1"/>
  <c r="Z73" i="1"/>
  <c r="X73" i="1"/>
  <c r="V73" i="1"/>
  <c r="BA99" i="1"/>
  <c r="AY99" i="1"/>
  <c r="AW99" i="1"/>
  <c r="AR99" i="1"/>
  <c r="AP99" i="1"/>
  <c r="AN99" i="1"/>
  <c r="AI99" i="1"/>
  <c r="AG99" i="1"/>
  <c r="AE99" i="1"/>
  <c r="Z99" i="1"/>
  <c r="X99" i="1"/>
  <c r="V99" i="1"/>
  <c r="BA136" i="1"/>
  <c r="AY136" i="1"/>
  <c r="AW136" i="1"/>
  <c r="AR136" i="1"/>
  <c r="AP136" i="1"/>
  <c r="AN136" i="1"/>
  <c r="AI136" i="1"/>
  <c r="AG136" i="1"/>
  <c r="AE136" i="1"/>
  <c r="Z136" i="1"/>
  <c r="X136" i="1"/>
  <c r="V136" i="1"/>
  <c r="AY134" i="1"/>
  <c r="AW134" i="1"/>
  <c r="AR134" i="1"/>
  <c r="AP134" i="1"/>
  <c r="AN134" i="1"/>
  <c r="AI134" i="1"/>
  <c r="AG134" i="1"/>
  <c r="AE134" i="1"/>
  <c r="Z134" i="1"/>
  <c r="BA133" i="1"/>
  <c r="AY133" i="1"/>
  <c r="AW133" i="1"/>
  <c r="AR133" i="1"/>
  <c r="AP133" i="1"/>
  <c r="AN133" i="1"/>
  <c r="AI133" i="1"/>
  <c r="AG133" i="1"/>
  <c r="AE133" i="1"/>
  <c r="Z133" i="1"/>
  <c r="X133" i="1"/>
  <c r="V133" i="1"/>
  <c r="BA132" i="1"/>
  <c r="AY132" i="1"/>
  <c r="AW132" i="1"/>
  <c r="AR132" i="1"/>
  <c r="AP132" i="1"/>
  <c r="AN132" i="1"/>
  <c r="AI132" i="1"/>
  <c r="AG132" i="1"/>
  <c r="AE132" i="1"/>
  <c r="Z132" i="1"/>
  <c r="X132" i="1"/>
  <c r="V132" i="1"/>
  <c r="BD101" i="1" l="1"/>
  <c r="BC101" i="1"/>
  <c r="AU101" i="1"/>
  <c r="AT101" i="1"/>
  <c r="AL101" i="1"/>
  <c r="AK101" i="1"/>
  <c r="AC101" i="1"/>
  <c r="AB101" i="1"/>
  <c r="BD100" i="1"/>
  <c r="BC100" i="1"/>
  <c r="AU100" i="1"/>
  <c r="AT100" i="1"/>
  <c r="AL100" i="1"/>
  <c r="AK100" i="1"/>
  <c r="AC100" i="1"/>
  <c r="AB100" i="1"/>
  <c r="BG101" i="1" l="1"/>
  <c r="BF101" i="1"/>
  <c r="BG100" i="1"/>
  <c r="BF100" i="1"/>
  <c r="BH101" i="1" l="1"/>
  <c r="BH100" i="1"/>
  <c r="BD73" i="1" l="1"/>
  <c r="BC73" i="1"/>
  <c r="AU73" i="1"/>
  <c r="AT73" i="1"/>
  <c r="AL73" i="1"/>
  <c r="AK73" i="1"/>
  <c r="AC73" i="1"/>
  <c r="AB73" i="1"/>
  <c r="BD78" i="1"/>
  <c r="BC78" i="1"/>
  <c r="AU78" i="1"/>
  <c r="AT78" i="1"/>
  <c r="AL78" i="1"/>
  <c r="AK78" i="1"/>
  <c r="AC78" i="1"/>
  <c r="AB78" i="1"/>
  <c r="BD77" i="1"/>
  <c r="BC77" i="1"/>
  <c r="AU77" i="1"/>
  <c r="AT77" i="1"/>
  <c r="AL77" i="1"/>
  <c r="AK77" i="1"/>
  <c r="AC77" i="1"/>
  <c r="AB77" i="1"/>
  <c r="BD76" i="1"/>
  <c r="BA76" i="1"/>
  <c r="AY76" i="1"/>
  <c r="AW76" i="1"/>
  <c r="AU76" i="1"/>
  <c r="AR76" i="1"/>
  <c r="AP76" i="1"/>
  <c r="AN76" i="1"/>
  <c r="AL76" i="1"/>
  <c r="AI76" i="1"/>
  <c r="AG76" i="1"/>
  <c r="AE76" i="1"/>
  <c r="AC76" i="1"/>
  <c r="Z76" i="1"/>
  <c r="AB76" i="1" s="1"/>
  <c r="BD75" i="1"/>
  <c r="BC75" i="1"/>
  <c r="AU75" i="1"/>
  <c r="AT75" i="1"/>
  <c r="AL75" i="1"/>
  <c r="AK75" i="1"/>
  <c r="AC75" i="1"/>
  <c r="AB75" i="1"/>
  <c r="BD74" i="1"/>
  <c r="BC74" i="1"/>
  <c r="AU74" i="1"/>
  <c r="AT74" i="1"/>
  <c r="AL74" i="1"/>
  <c r="AK74" i="1"/>
  <c r="AC74" i="1"/>
  <c r="AB74" i="1"/>
  <c r="BD57" i="1"/>
  <c r="BC57" i="1"/>
  <c r="AU57" i="1"/>
  <c r="AT57" i="1"/>
  <c r="AL57" i="1"/>
  <c r="AK57" i="1"/>
  <c r="AC57" i="1"/>
  <c r="AB57" i="1"/>
  <c r="BD56" i="1"/>
  <c r="BC56" i="1"/>
  <c r="AU56" i="1"/>
  <c r="AT56" i="1"/>
  <c r="AL56" i="1"/>
  <c r="AK56" i="1"/>
  <c r="AC56" i="1"/>
  <c r="AB56" i="1"/>
  <c r="BD55" i="1"/>
  <c r="BC55" i="1"/>
  <c r="AU55" i="1"/>
  <c r="AT55" i="1"/>
  <c r="AL55" i="1"/>
  <c r="AK55" i="1"/>
  <c r="AC55" i="1"/>
  <c r="AB55" i="1"/>
  <c r="BD95" i="1"/>
  <c r="BC95" i="1"/>
  <c r="AU95" i="1"/>
  <c r="AT95" i="1"/>
  <c r="AL95" i="1"/>
  <c r="AI95" i="1"/>
  <c r="AG95" i="1"/>
  <c r="AE95" i="1"/>
  <c r="AC95" i="1"/>
  <c r="Z95" i="1"/>
  <c r="X95" i="1"/>
  <c r="V95" i="1"/>
  <c r="BD91" i="1"/>
  <c r="BC91" i="1"/>
  <c r="AU91" i="1"/>
  <c r="AT91" i="1"/>
  <c r="AL91" i="1"/>
  <c r="AI91" i="1"/>
  <c r="AG91" i="1"/>
  <c r="AE91" i="1"/>
  <c r="AC91" i="1"/>
  <c r="Z91" i="1"/>
  <c r="X91" i="1"/>
  <c r="V91" i="1"/>
  <c r="BD87" i="1"/>
  <c r="BC87" i="1"/>
  <c r="AU87" i="1"/>
  <c r="AT87" i="1"/>
  <c r="AL87" i="1"/>
  <c r="AI87" i="1"/>
  <c r="AG87" i="1"/>
  <c r="AE87" i="1"/>
  <c r="AC87" i="1"/>
  <c r="Z87" i="1"/>
  <c r="X87" i="1"/>
  <c r="V87" i="1"/>
  <c r="BD86" i="1"/>
  <c r="BC86" i="1"/>
  <c r="AU86" i="1"/>
  <c r="AT86" i="1"/>
  <c r="AL86" i="1"/>
  <c r="AK86" i="1"/>
  <c r="AC86" i="1"/>
  <c r="AB86" i="1"/>
  <c r="BD54" i="1"/>
  <c r="BC54" i="1"/>
  <c r="AU54" i="1"/>
  <c r="AT54" i="1"/>
  <c r="AL54" i="1"/>
  <c r="AK54" i="1"/>
  <c r="AC54" i="1"/>
  <c r="AB54" i="1"/>
  <c r="BD53" i="1"/>
  <c r="BC53" i="1"/>
  <c r="AU53" i="1"/>
  <c r="AT53" i="1"/>
  <c r="AL53" i="1"/>
  <c r="AK53" i="1"/>
  <c r="AC53" i="1"/>
  <c r="AB53" i="1"/>
  <c r="BD52" i="1"/>
  <c r="BC52" i="1"/>
  <c r="AU52" i="1"/>
  <c r="AT52" i="1"/>
  <c r="AL52" i="1"/>
  <c r="AK52" i="1"/>
  <c r="AC52" i="1"/>
  <c r="AB52" i="1"/>
  <c r="BD51" i="1"/>
  <c r="BC51" i="1"/>
  <c r="AU51" i="1"/>
  <c r="AT51" i="1"/>
  <c r="AL51" i="1"/>
  <c r="AK51" i="1"/>
  <c r="AC51" i="1"/>
  <c r="AB51" i="1"/>
  <c r="BD50" i="1"/>
  <c r="BC50" i="1"/>
  <c r="AU50" i="1"/>
  <c r="AT50" i="1"/>
  <c r="AL50" i="1"/>
  <c r="AK50" i="1"/>
  <c r="AC50" i="1"/>
  <c r="AB50" i="1"/>
  <c r="BD49" i="1"/>
  <c r="BC49" i="1"/>
  <c r="AU49" i="1"/>
  <c r="AT49" i="1"/>
  <c r="AL49" i="1"/>
  <c r="AK49" i="1"/>
  <c r="AC49" i="1"/>
  <c r="AB49" i="1"/>
  <c r="BD48" i="1"/>
  <c r="BC48" i="1"/>
  <c r="AU48" i="1"/>
  <c r="AT48" i="1"/>
  <c r="AL48" i="1"/>
  <c r="AK48" i="1"/>
  <c r="AC48" i="1"/>
  <c r="AB48" i="1"/>
  <c r="BD47" i="1"/>
  <c r="BC47" i="1"/>
  <c r="AU47" i="1"/>
  <c r="AT47" i="1"/>
  <c r="AL47" i="1"/>
  <c r="AK47" i="1"/>
  <c r="AC47" i="1"/>
  <c r="AB47" i="1"/>
  <c r="BD46" i="1"/>
  <c r="BC46" i="1"/>
  <c r="AU46" i="1"/>
  <c r="AT46" i="1"/>
  <c r="AL46" i="1"/>
  <c r="AK46" i="1"/>
  <c r="AC46" i="1"/>
  <c r="AB46" i="1"/>
  <c r="BD45" i="1"/>
  <c r="BC45" i="1"/>
  <c r="AU45" i="1"/>
  <c r="AT45" i="1"/>
  <c r="AL45" i="1"/>
  <c r="AK45" i="1"/>
  <c r="AC45" i="1"/>
  <c r="AB45" i="1"/>
  <c r="BD44" i="1"/>
  <c r="BC44" i="1"/>
  <c r="AU44" i="1"/>
  <c r="AT44" i="1"/>
  <c r="AL44" i="1"/>
  <c r="AK44" i="1"/>
  <c r="AC44" i="1"/>
  <c r="AB44" i="1"/>
  <c r="BD43" i="1"/>
  <c r="BC43" i="1"/>
  <c r="AU43" i="1"/>
  <c r="AT43" i="1"/>
  <c r="AL43" i="1"/>
  <c r="AK43" i="1"/>
  <c r="AC43" i="1"/>
  <c r="AB43" i="1"/>
  <c r="BD42" i="1"/>
  <c r="BC42" i="1"/>
  <c r="AU42" i="1"/>
  <c r="AT42" i="1"/>
  <c r="AL42" i="1"/>
  <c r="AK42" i="1"/>
  <c r="AC42" i="1"/>
  <c r="AB42" i="1"/>
  <c r="BD41" i="1"/>
  <c r="BC41" i="1"/>
  <c r="AU41" i="1"/>
  <c r="AT41" i="1"/>
  <c r="AL41" i="1"/>
  <c r="AK41" i="1"/>
  <c r="AC41" i="1"/>
  <c r="AB41" i="1"/>
  <c r="BG30" i="1"/>
  <c r="BF30" i="1"/>
  <c r="BG29" i="1"/>
  <c r="BF29" i="1"/>
  <c r="BG28" i="1"/>
  <c r="BF28" i="1"/>
  <c r="BD27" i="1"/>
  <c r="BC27" i="1"/>
  <c r="AU27" i="1"/>
  <c r="AT27" i="1"/>
  <c r="AL27" i="1"/>
  <c r="AK27" i="1"/>
  <c r="AC27" i="1"/>
  <c r="AB27" i="1"/>
  <c r="BG26" i="1"/>
  <c r="BF26" i="1"/>
  <c r="BD25" i="1"/>
  <c r="BA25" i="1"/>
  <c r="AY25" i="1"/>
  <c r="AW25" i="1"/>
  <c r="AU25" i="1"/>
  <c r="AR25" i="1"/>
  <c r="AP25" i="1"/>
  <c r="AN25" i="1"/>
  <c r="AL25" i="1"/>
  <c r="AI25" i="1"/>
  <c r="AG25" i="1"/>
  <c r="AE25" i="1"/>
  <c r="AC25" i="1"/>
  <c r="Z25" i="1"/>
  <c r="AB25" i="1" s="1"/>
  <c r="BD24" i="1"/>
  <c r="BC24" i="1"/>
  <c r="AU24" i="1"/>
  <c r="AT24" i="1"/>
  <c r="AL24" i="1"/>
  <c r="AK24" i="1"/>
  <c r="AC24" i="1"/>
  <c r="AB24" i="1"/>
  <c r="BD23" i="1"/>
  <c r="BC23" i="1"/>
  <c r="AU23" i="1"/>
  <c r="AT23" i="1"/>
  <c r="AL23" i="1"/>
  <c r="AK23" i="1"/>
  <c r="AC23" i="1"/>
  <c r="AB23" i="1"/>
  <c r="BD22" i="1"/>
  <c r="BC22" i="1"/>
  <c r="AU22" i="1"/>
  <c r="AT22" i="1"/>
  <c r="AL22" i="1"/>
  <c r="AK22" i="1"/>
  <c r="AC22" i="1"/>
  <c r="AB22" i="1"/>
  <c r="BD21" i="1"/>
  <c r="BC21" i="1"/>
  <c r="AU21" i="1"/>
  <c r="AT21" i="1"/>
  <c r="AL21" i="1"/>
  <c r="AK21" i="1"/>
  <c r="AC21" i="1"/>
  <c r="AB21" i="1"/>
  <c r="BG20" i="1"/>
  <c r="BF20" i="1"/>
  <c r="BG19" i="1"/>
  <c r="BF19" i="1"/>
  <c r="BD18" i="1"/>
  <c r="BA18" i="1"/>
  <c r="AY18" i="1"/>
  <c r="AW18" i="1"/>
  <c r="AU18" i="1"/>
  <c r="AR18" i="1"/>
  <c r="AP18" i="1"/>
  <c r="AN18" i="1"/>
  <c r="AL18" i="1"/>
  <c r="AI18" i="1"/>
  <c r="AG18" i="1"/>
  <c r="AE18" i="1"/>
  <c r="AC18" i="1"/>
  <c r="Z18" i="1"/>
  <c r="X18" i="1"/>
  <c r="V18" i="1"/>
  <c r="BD17" i="1"/>
  <c r="BA17" i="1"/>
  <c r="AY17" i="1"/>
  <c r="AW17" i="1"/>
  <c r="AU17" i="1"/>
  <c r="AR17" i="1"/>
  <c r="AP17" i="1"/>
  <c r="AN17" i="1"/>
  <c r="AL17" i="1"/>
  <c r="AI17" i="1"/>
  <c r="AG17" i="1"/>
  <c r="AE17" i="1"/>
  <c r="AC17" i="1"/>
  <c r="Z17" i="1"/>
  <c r="X17" i="1"/>
  <c r="V17" i="1"/>
  <c r="BD135" i="1"/>
  <c r="BA135" i="1"/>
  <c r="AY135" i="1"/>
  <c r="AW135" i="1"/>
  <c r="AU135" i="1"/>
  <c r="AR135" i="1"/>
  <c r="AP135" i="1"/>
  <c r="AN135" i="1"/>
  <c r="AL135" i="1"/>
  <c r="AI135" i="1"/>
  <c r="AG135" i="1"/>
  <c r="AE135" i="1"/>
  <c r="AC135" i="1"/>
  <c r="Z135" i="1"/>
  <c r="AB135" i="1" s="1"/>
  <c r="BD96" i="1"/>
  <c r="BA96" i="1"/>
  <c r="AY96" i="1"/>
  <c r="AW96" i="1"/>
  <c r="AU96" i="1"/>
  <c r="AR96" i="1"/>
  <c r="AP96" i="1"/>
  <c r="AN96" i="1"/>
  <c r="AL96" i="1"/>
  <c r="AI96" i="1"/>
  <c r="AG96" i="1"/>
  <c r="AE96" i="1"/>
  <c r="AC96" i="1"/>
  <c r="Z96" i="1"/>
  <c r="AB96" i="1" s="1"/>
  <c r="BD92" i="1"/>
  <c r="BA92" i="1"/>
  <c r="AY92" i="1"/>
  <c r="AW92" i="1"/>
  <c r="AU92" i="1"/>
  <c r="AR92" i="1"/>
  <c r="AP92" i="1"/>
  <c r="AN92" i="1"/>
  <c r="AL92" i="1"/>
  <c r="AI92" i="1"/>
  <c r="AG92" i="1"/>
  <c r="AE92" i="1"/>
  <c r="AC92" i="1"/>
  <c r="Z92" i="1"/>
  <c r="AB92" i="1" s="1"/>
  <c r="BD88" i="1"/>
  <c r="BA88" i="1"/>
  <c r="AY88" i="1"/>
  <c r="AW88" i="1"/>
  <c r="BC88" i="1" s="1"/>
  <c r="AU88" i="1"/>
  <c r="AR88" i="1"/>
  <c r="AP88" i="1"/>
  <c r="AN88" i="1"/>
  <c r="AL88" i="1"/>
  <c r="AI88" i="1"/>
  <c r="AG88" i="1"/>
  <c r="AE88" i="1"/>
  <c r="AC88" i="1"/>
  <c r="Z88" i="1"/>
  <c r="AB88" i="1" s="1"/>
  <c r="BD84" i="1"/>
  <c r="BA84" i="1"/>
  <c r="AY84" i="1"/>
  <c r="AW84" i="1"/>
  <c r="AU84" i="1"/>
  <c r="AR84" i="1"/>
  <c r="AP84" i="1"/>
  <c r="AN84" i="1"/>
  <c r="AT84" i="1" s="1"/>
  <c r="AL84" i="1"/>
  <c r="AI84" i="1"/>
  <c r="AG84" i="1"/>
  <c r="AE84" i="1"/>
  <c r="AC84" i="1"/>
  <c r="Z84" i="1"/>
  <c r="AB84" i="1" s="1"/>
  <c r="BD72" i="1"/>
  <c r="BA72" i="1"/>
  <c r="AY72" i="1"/>
  <c r="AW72" i="1"/>
  <c r="AU72" i="1"/>
  <c r="AR72" i="1"/>
  <c r="AP72" i="1"/>
  <c r="AN72" i="1"/>
  <c r="AL72" i="1"/>
  <c r="AI72" i="1"/>
  <c r="AG72" i="1"/>
  <c r="AE72" i="1"/>
  <c r="AC72" i="1"/>
  <c r="Z72" i="1"/>
  <c r="AB72" i="1" s="1"/>
  <c r="BD97" i="1"/>
  <c r="BA97" i="1"/>
  <c r="AY97" i="1"/>
  <c r="AW97" i="1"/>
  <c r="AU97" i="1"/>
  <c r="AR97" i="1"/>
  <c r="AP97" i="1"/>
  <c r="AN97" i="1"/>
  <c r="AL97" i="1"/>
  <c r="AI97" i="1"/>
  <c r="AG97" i="1"/>
  <c r="AE97" i="1"/>
  <c r="AC97" i="1"/>
  <c r="Z97" i="1"/>
  <c r="AB97" i="1" s="1"/>
  <c r="BD93" i="1"/>
  <c r="BA93" i="1"/>
  <c r="AY93" i="1"/>
  <c r="AW93" i="1"/>
  <c r="AU93" i="1"/>
  <c r="AR93" i="1"/>
  <c r="AP93" i="1"/>
  <c r="AN93" i="1"/>
  <c r="AL93" i="1"/>
  <c r="AI93" i="1"/>
  <c r="AG93" i="1"/>
  <c r="AE93" i="1"/>
  <c r="AC93" i="1"/>
  <c r="Z93" i="1"/>
  <c r="AB93" i="1" s="1"/>
  <c r="BD89" i="1"/>
  <c r="BA89" i="1"/>
  <c r="AY89" i="1"/>
  <c r="AW89" i="1"/>
  <c r="AU89" i="1"/>
  <c r="AR89" i="1"/>
  <c r="AP89" i="1"/>
  <c r="AN89" i="1"/>
  <c r="AL89" i="1"/>
  <c r="AI89" i="1"/>
  <c r="AG89" i="1"/>
  <c r="AE89" i="1"/>
  <c r="AC89" i="1"/>
  <c r="Z89" i="1"/>
  <c r="AB89" i="1" s="1"/>
  <c r="BD40" i="1"/>
  <c r="BC40" i="1"/>
  <c r="AU40" i="1"/>
  <c r="AT40" i="1"/>
  <c r="AL40" i="1"/>
  <c r="AK40" i="1"/>
  <c r="AB40" i="1"/>
  <c r="BD39" i="1"/>
  <c r="BC39" i="1"/>
  <c r="AU39" i="1"/>
  <c r="AT39" i="1"/>
  <c r="AL39" i="1"/>
  <c r="AK39" i="1"/>
  <c r="AB39" i="1"/>
  <c r="BD38" i="1"/>
  <c r="BC38" i="1"/>
  <c r="AU38" i="1"/>
  <c r="AT38" i="1"/>
  <c r="AL38" i="1"/>
  <c r="AK38" i="1"/>
  <c r="AB38" i="1"/>
  <c r="BD37" i="1"/>
  <c r="BC37" i="1"/>
  <c r="AU37" i="1"/>
  <c r="AT37" i="1"/>
  <c r="AL37" i="1"/>
  <c r="AK37" i="1"/>
  <c r="AB37" i="1"/>
  <c r="BD36" i="1"/>
  <c r="BC36" i="1"/>
  <c r="AU36" i="1"/>
  <c r="AT36" i="1"/>
  <c r="AL36" i="1"/>
  <c r="AK36" i="1"/>
  <c r="AB36" i="1"/>
  <c r="BD35" i="1"/>
  <c r="BC35" i="1"/>
  <c r="AU35" i="1"/>
  <c r="AT35" i="1"/>
  <c r="AL35" i="1"/>
  <c r="AK35" i="1"/>
  <c r="AB35" i="1"/>
  <c r="BD34" i="1"/>
  <c r="BC34" i="1"/>
  <c r="AU34" i="1"/>
  <c r="AT34" i="1"/>
  <c r="AL34" i="1"/>
  <c r="AK34" i="1"/>
  <c r="AB34" i="1"/>
  <c r="BD33" i="1"/>
  <c r="BC33" i="1"/>
  <c r="AU33" i="1"/>
  <c r="AT33" i="1"/>
  <c r="AL33" i="1"/>
  <c r="AK33" i="1"/>
  <c r="AB33" i="1"/>
  <c r="BG32" i="1"/>
  <c r="BF32" i="1"/>
  <c r="BD31" i="1"/>
  <c r="BC31" i="1"/>
  <c r="AU31" i="1"/>
  <c r="AT31" i="1"/>
  <c r="AL31" i="1"/>
  <c r="AK31" i="1"/>
  <c r="AB31" i="1"/>
  <c r="BC89" i="1" l="1"/>
  <c r="AT97" i="1"/>
  <c r="AB87" i="1"/>
  <c r="BC17" i="1"/>
  <c r="BC135" i="1"/>
  <c r="AT96" i="1"/>
  <c r="BC93" i="1"/>
  <c r="AK97" i="1"/>
  <c r="AK87" i="1"/>
  <c r="AT76" i="1"/>
  <c r="AK17" i="1"/>
  <c r="AB18" i="1"/>
  <c r="AK25" i="1"/>
  <c r="BC76" i="1"/>
  <c r="AT72" i="1"/>
  <c r="AK84" i="1"/>
  <c r="AK96" i="1"/>
  <c r="AT17" i="1"/>
  <c r="AB91" i="1"/>
  <c r="AK89" i="1"/>
  <c r="BC96" i="1"/>
  <c r="AK76" i="1"/>
  <c r="AT89" i="1"/>
  <c r="BC18" i="1"/>
  <c r="AK91" i="1"/>
  <c r="AB95" i="1"/>
  <c r="AT93" i="1"/>
  <c r="BC97" i="1"/>
  <c r="BC84" i="1"/>
  <c r="AK92" i="1"/>
  <c r="AB17" i="1"/>
  <c r="AT18" i="1"/>
  <c r="AK93" i="1"/>
  <c r="AK72" i="1"/>
  <c r="AK88" i="1"/>
  <c r="AT88" i="1"/>
  <c r="BC92" i="1"/>
  <c r="BC25" i="1"/>
  <c r="BC72" i="1"/>
  <c r="AT92" i="1"/>
  <c r="AK135" i="1"/>
  <c r="AT135" i="1"/>
  <c r="AK18" i="1"/>
  <c r="AT25" i="1"/>
  <c r="AK95" i="1"/>
  <c r="BF73" i="1"/>
  <c r="BG73" i="1"/>
  <c r="BG57" i="1"/>
  <c r="BG77" i="1"/>
  <c r="BF55" i="1"/>
  <c r="BF57" i="1"/>
  <c r="BF74" i="1"/>
  <c r="BG76" i="1"/>
  <c r="BF77" i="1"/>
  <c r="BF78" i="1"/>
  <c r="BG87" i="1"/>
  <c r="BG91" i="1"/>
  <c r="BG95" i="1"/>
  <c r="BG55" i="1"/>
  <c r="BG78" i="1"/>
  <c r="BF56" i="1"/>
  <c r="BF75" i="1"/>
  <c r="BG56" i="1"/>
  <c r="BG74" i="1"/>
  <c r="BG75" i="1"/>
  <c r="BG86" i="1"/>
  <c r="BF86" i="1"/>
  <c r="BF46" i="1"/>
  <c r="BF52" i="1"/>
  <c r="BG43" i="1"/>
  <c r="BG45" i="1"/>
  <c r="BG46" i="1"/>
  <c r="BG49" i="1"/>
  <c r="BG51" i="1"/>
  <c r="BG52" i="1"/>
  <c r="BF47" i="1"/>
  <c r="BG41" i="1"/>
  <c r="BG47" i="1"/>
  <c r="BG53" i="1"/>
  <c r="BF43" i="1"/>
  <c r="BF42" i="1"/>
  <c r="BF44" i="1"/>
  <c r="BF45" i="1"/>
  <c r="BF48" i="1"/>
  <c r="BF50" i="1"/>
  <c r="BF51" i="1"/>
  <c r="BF54" i="1"/>
  <c r="BF41" i="1"/>
  <c r="BF49" i="1"/>
  <c r="BF53" i="1"/>
  <c r="BG42" i="1"/>
  <c r="BG44" i="1"/>
  <c r="BG48" i="1"/>
  <c r="BG50" i="1"/>
  <c r="BG54" i="1"/>
  <c r="BH28" i="1"/>
  <c r="BF23" i="1"/>
  <c r="BH19" i="1"/>
  <c r="BG21" i="1"/>
  <c r="BG22" i="1"/>
  <c r="BF27" i="1"/>
  <c r="BH26" i="1"/>
  <c r="BH29" i="1"/>
  <c r="BG18" i="1"/>
  <c r="BH20" i="1"/>
  <c r="BG23" i="1"/>
  <c r="BG17" i="1"/>
  <c r="BF21" i="1"/>
  <c r="BF24" i="1"/>
  <c r="BG24" i="1"/>
  <c r="BF22" i="1"/>
  <c r="BG25" i="1"/>
  <c r="BG27" i="1"/>
  <c r="BH30" i="1"/>
  <c r="BG96" i="1"/>
  <c r="BG88" i="1"/>
  <c r="BG72" i="1"/>
  <c r="BG135" i="1"/>
  <c r="BG84" i="1"/>
  <c r="BG92" i="1"/>
  <c r="BG97" i="1"/>
  <c r="BG35" i="1"/>
  <c r="BG93" i="1"/>
  <c r="BG89" i="1"/>
  <c r="BG40" i="1"/>
  <c r="BG37" i="1"/>
  <c r="BF37" i="1"/>
  <c r="BG38" i="1"/>
  <c r="BF39" i="1"/>
  <c r="BG33" i="1"/>
  <c r="BF35" i="1"/>
  <c r="BF36" i="1"/>
  <c r="BG39" i="1"/>
  <c r="BF40" i="1"/>
  <c r="BG36" i="1"/>
  <c r="BF38" i="1"/>
  <c r="BG34" i="1"/>
  <c r="BF34" i="1"/>
  <c r="BF31" i="1"/>
  <c r="BG31" i="1"/>
  <c r="BH32" i="1"/>
  <c r="BF33" i="1"/>
  <c r="BF87" i="1" l="1"/>
  <c r="BH87" i="1" s="1"/>
  <c r="BF97" i="1"/>
  <c r="BH97" i="1" s="1"/>
  <c r="BF25" i="1"/>
  <c r="BH25" i="1" s="1"/>
  <c r="BF76" i="1"/>
  <c r="BH76" i="1" s="1"/>
  <c r="BF96" i="1"/>
  <c r="BH96" i="1" s="1"/>
  <c r="BF17" i="1"/>
  <c r="BH17" i="1" s="1"/>
  <c r="BF84" i="1"/>
  <c r="BH84" i="1" s="1"/>
  <c r="BF91" i="1"/>
  <c r="BH91" i="1" s="1"/>
  <c r="BF89" i="1"/>
  <c r="BH89" i="1" s="1"/>
  <c r="BH51" i="1"/>
  <c r="BF92" i="1"/>
  <c r="BH92" i="1" s="1"/>
  <c r="BF88" i="1"/>
  <c r="BH88" i="1" s="1"/>
  <c r="BF95" i="1"/>
  <c r="BH95" i="1" s="1"/>
  <c r="BF72" i="1"/>
  <c r="BH72" i="1" s="1"/>
  <c r="BF93" i="1"/>
  <c r="BH93" i="1" s="1"/>
  <c r="BF135" i="1"/>
  <c r="BH135" i="1" s="1"/>
  <c r="BH73" i="1"/>
  <c r="BF18" i="1"/>
  <c r="BH18" i="1" s="1"/>
  <c r="BH57" i="1"/>
  <c r="BH74" i="1"/>
  <c r="BH77" i="1"/>
  <c r="BH75" i="1"/>
  <c r="BH55" i="1"/>
  <c r="BH78" i="1"/>
  <c r="BH46" i="1"/>
  <c r="BH56" i="1"/>
  <c r="BH44" i="1"/>
  <c r="BH53" i="1"/>
  <c r="BH47" i="1"/>
  <c r="BH52" i="1"/>
  <c r="BH86" i="1"/>
  <c r="BH41" i="1"/>
  <c r="BH43" i="1"/>
  <c r="BH45" i="1"/>
  <c r="BH48" i="1"/>
  <c r="BH49" i="1"/>
  <c r="BH42" i="1"/>
  <c r="BH50" i="1"/>
  <c r="BH54" i="1"/>
  <c r="BH23" i="1"/>
  <c r="BH22" i="1"/>
  <c r="BH27" i="1"/>
  <c r="BH24" i="1"/>
  <c r="BH21" i="1"/>
  <c r="BH35" i="1"/>
  <c r="BH40" i="1"/>
  <c r="BH37" i="1"/>
  <c r="BH31" i="1"/>
  <c r="BH33" i="1"/>
  <c r="BH38" i="1"/>
  <c r="BH34" i="1"/>
  <c r="BH39" i="1"/>
  <c r="BH36" i="1"/>
  <c r="BD136" i="1" l="1"/>
  <c r="BC136" i="1"/>
  <c r="AU136" i="1"/>
  <c r="AT136" i="1"/>
  <c r="AL136" i="1"/>
  <c r="AK136" i="1"/>
  <c r="AC136" i="1"/>
  <c r="AB136" i="1"/>
  <c r="BD134" i="1"/>
  <c r="BC134" i="1"/>
  <c r="AU134" i="1"/>
  <c r="AT134" i="1"/>
  <c r="AL134" i="1"/>
  <c r="AK134" i="1"/>
  <c r="AC134" i="1"/>
  <c r="AB134" i="1"/>
  <c r="BD133" i="1"/>
  <c r="BC133" i="1"/>
  <c r="AU133" i="1"/>
  <c r="AT133" i="1"/>
  <c r="AL133" i="1"/>
  <c r="AK133" i="1"/>
  <c r="AC133" i="1"/>
  <c r="AB133" i="1"/>
  <c r="BD132" i="1"/>
  <c r="BC132" i="1"/>
  <c r="AU132" i="1"/>
  <c r="AT132" i="1"/>
  <c r="AL132" i="1"/>
  <c r="AK132" i="1"/>
  <c r="AC132" i="1"/>
  <c r="AB132" i="1"/>
  <c r="BD66" i="1"/>
  <c r="BC66" i="1"/>
  <c r="AU66" i="1"/>
  <c r="AT66" i="1"/>
  <c r="AL66" i="1"/>
  <c r="AK66" i="1"/>
  <c r="AC66" i="1"/>
  <c r="AB66" i="1"/>
  <c r="BD65" i="1"/>
  <c r="BA65" i="1"/>
  <c r="AY65" i="1"/>
  <c r="AW65" i="1"/>
  <c r="AU65" i="1"/>
  <c r="AR65" i="1"/>
  <c r="AP65" i="1"/>
  <c r="AN65" i="1"/>
  <c r="AL65" i="1"/>
  <c r="AI65" i="1"/>
  <c r="AG65" i="1"/>
  <c r="AE65" i="1"/>
  <c r="AC65" i="1"/>
  <c r="Z65" i="1"/>
  <c r="AB65" i="1" s="1"/>
  <c r="BD64" i="1"/>
  <c r="BC64" i="1"/>
  <c r="AU64" i="1"/>
  <c r="AT64" i="1"/>
  <c r="AL64" i="1"/>
  <c r="AK64" i="1"/>
  <c r="AC64" i="1"/>
  <c r="AB64" i="1"/>
  <c r="BD63" i="1"/>
  <c r="BC63" i="1"/>
  <c r="AU63" i="1"/>
  <c r="AT63" i="1"/>
  <c r="AL63" i="1"/>
  <c r="AK63" i="1"/>
  <c r="AC63" i="1"/>
  <c r="AB63" i="1"/>
  <c r="BD62" i="1"/>
  <c r="BC62" i="1"/>
  <c r="AU62" i="1"/>
  <c r="AT62" i="1"/>
  <c r="AL62" i="1"/>
  <c r="AK62" i="1"/>
  <c r="AC62" i="1"/>
  <c r="AB62" i="1"/>
  <c r="BD61" i="1"/>
  <c r="BC61" i="1"/>
  <c r="AU61" i="1"/>
  <c r="AT61" i="1"/>
  <c r="AL61" i="1"/>
  <c r="AK61" i="1"/>
  <c r="AC61" i="1"/>
  <c r="AB61" i="1"/>
  <c r="AK65" i="1" l="1"/>
  <c r="AT65" i="1"/>
  <c r="BC65" i="1"/>
  <c r="BG136" i="1"/>
  <c r="BG134" i="1"/>
  <c r="BF133" i="1"/>
  <c r="BG132" i="1"/>
  <c r="BF66" i="1"/>
  <c r="BG63" i="1"/>
  <c r="BF62" i="1"/>
  <c r="BF64" i="1"/>
  <c r="BF61" i="1"/>
  <c r="BG66" i="1"/>
  <c r="BG61" i="1"/>
  <c r="BF132" i="1"/>
  <c r="BF134" i="1"/>
  <c r="BF136" i="1"/>
  <c r="BG62" i="1"/>
  <c r="BG64" i="1"/>
  <c r="BG65" i="1"/>
  <c r="BG133" i="1"/>
  <c r="BF63" i="1"/>
  <c r="BH66" i="1" l="1"/>
  <c r="BF65" i="1"/>
  <c r="BH65" i="1" s="1"/>
  <c r="BH63" i="1"/>
  <c r="BH136" i="1"/>
  <c r="BH134" i="1"/>
  <c r="BH64" i="1"/>
  <c r="BH133" i="1"/>
  <c r="BH132" i="1"/>
  <c r="BH62" i="1"/>
  <c r="BH61" i="1"/>
  <c r="BD58" i="1" l="1"/>
  <c r="BA58" i="1"/>
  <c r="AY58" i="1"/>
  <c r="AW58" i="1"/>
  <c r="AU58" i="1"/>
  <c r="AR58" i="1"/>
  <c r="AP58" i="1"/>
  <c r="AN58" i="1"/>
  <c r="AL58" i="1"/>
  <c r="AI58" i="1"/>
  <c r="AG58" i="1"/>
  <c r="AE58" i="1"/>
  <c r="AB58" i="1"/>
  <c r="BD131" i="1"/>
  <c r="BC131" i="1"/>
  <c r="AU131" i="1"/>
  <c r="AT131" i="1"/>
  <c r="AL131" i="1"/>
  <c r="AK131" i="1"/>
  <c r="AC131" i="1"/>
  <c r="AB131" i="1"/>
  <c r="BD130" i="1"/>
  <c r="BC130" i="1"/>
  <c r="AU130" i="1"/>
  <c r="AT130" i="1"/>
  <c r="AL130" i="1"/>
  <c r="AK130" i="1"/>
  <c r="AC130" i="1"/>
  <c r="AB130" i="1"/>
  <c r="BD129" i="1"/>
  <c r="BC129" i="1"/>
  <c r="AU129" i="1"/>
  <c r="AT129" i="1"/>
  <c r="AL129" i="1"/>
  <c r="AK129" i="1"/>
  <c r="AC129" i="1"/>
  <c r="AB129" i="1"/>
  <c r="BD128" i="1"/>
  <c r="BC128" i="1"/>
  <c r="AU128" i="1"/>
  <c r="AT128" i="1"/>
  <c r="AL128" i="1"/>
  <c r="AK128" i="1"/>
  <c r="AC128" i="1"/>
  <c r="AB128" i="1"/>
  <c r="BD127" i="1"/>
  <c r="BC127" i="1"/>
  <c r="AU127" i="1"/>
  <c r="AT127" i="1"/>
  <c r="AL127" i="1"/>
  <c r="AK127" i="1"/>
  <c r="AC127" i="1"/>
  <c r="AB127" i="1"/>
  <c r="BC58" i="1" l="1"/>
  <c r="BG130" i="1"/>
  <c r="AK58" i="1"/>
  <c r="AT58" i="1"/>
  <c r="BG58" i="1"/>
  <c r="BF127" i="1"/>
  <c r="BF128" i="1"/>
  <c r="BF131" i="1"/>
  <c r="BF129" i="1"/>
  <c r="BG128" i="1"/>
  <c r="BG129" i="1"/>
  <c r="BF130" i="1"/>
  <c r="BG127" i="1"/>
  <c r="BG131" i="1"/>
  <c r="BH130" i="1" l="1"/>
  <c r="BF58" i="1"/>
  <c r="BH58" i="1" s="1"/>
  <c r="BH131" i="1"/>
  <c r="BH127" i="1"/>
  <c r="BH128" i="1"/>
  <c r="BH129" i="1"/>
  <c r="BD122" i="1"/>
  <c r="BC122" i="1"/>
  <c r="AU122" i="1"/>
  <c r="AT122" i="1"/>
  <c r="AL122" i="1"/>
  <c r="AK122" i="1"/>
  <c r="AC122" i="1"/>
  <c r="AB122" i="1"/>
  <c r="BD121" i="1"/>
  <c r="BC121" i="1"/>
  <c r="AU121" i="1"/>
  <c r="AT121" i="1"/>
  <c r="AL121" i="1"/>
  <c r="AK121" i="1"/>
  <c r="AC121" i="1"/>
  <c r="AB121" i="1"/>
  <c r="BD60" i="1"/>
  <c r="BC60" i="1"/>
  <c r="AU60" i="1"/>
  <c r="AT60" i="1"/>
  <c r="AL60" i="1"/>
  <c r="AK60" i="1"/>
  <c r="AC60" i="1"/>
  <c r="AB60" i="1"/>
  <c r="BD59" i="1"/>
  <c r="BC59" i="1"/>
  <c r="AU59" i="1"/>
  <c r="AT59" i="1"/>
  <c r="AL59" i="1"/>
  <c r="AK59" i="1"/>
  <c r="AC59" i="1"/>
  <c r="AB59" i="1"/>
  <c r="BG60" i="1" l="1"/>
  <c r="BF121" i="1"/>
  <c r="BG59" i="1"/>
  <c r="BG122" i="1"/>
  <c r="BF60" i="1"/>
  <c r="BG121" i="1"/>
  <c r="BF59" i="1"/>
  <c r="BF122" i="1"/>
  <c r="BH60" i="1" l="1"/>
  <c r="BH122" i="1"/>
  <c r="BH59" i="1"/>
  <c r="BH121" i="1"/>
  <c r="BD119" i="1"/>
  <c r="BC119" i="1"/>
  <c r="AU119" i="1"/>
  <c r="AT119" i="1"/>
  <c r="AL119" i="1"/>
  <c r="AK119" i="1"/>
  <c r="AC119" i="1"/>
  <c r="AB119" i="1"/>
  <c r="BD118" i="1"/>
  <c r="BC118" i="1"/>
  <c r="AU118" i="1"/>
  <c r="AT118" i="1"/>
  <c r="AL118" i="1"/>
  <c r="AK118" i="1"/>
  <c r="AC118" i="1"/>
  <c r="AB118" i="1"/>
  <c r="BD117" i="1"/>
  <c r="BC117" i="1"/>
  <c r="AU117" i="1"/>
  <c r="AT117" i="1"/>
  <c r="AL117" i="1"/>
  <c r="AK117" i="1"/>
  <c r="AC117" i="1"/>
  <c r="AB117" i="1"/>
  <c r="BD116" i="1"/>
  <c r="BC116" i="1"/>
  <c r="AU116" i="1"/>
  <c r="AT116" i="1"/>
  <c r="AL116" i="1"/>
  <c r="AK116" i="1"/>
  <c r="AC116" i="1"/>
  <c r="AB116" i="1"/>
  <c r="BD115" i="1"/>
  <c r="BC115" i="1"/>
  <c r="AU115" i="1"/>
  <c r="AT115" i="1"/>
  <c r="AL115" i="1"/>
  <c r="AK115" i="1"/>
  <c r="AC115" i="1"/>
  <c r="AB115" i="1"/>
  <c r="BD99" i="1"/>
  <c r="BC99" i="1"/>
  <c r="AU99" i="1"/>
  <c r="AT99" i="1"/>
  <c r="AL99" i="1"/>
  <c r="AK99" i="1"/>
  <c r="AC99" i="1"/>
  <c r="AB99" i="1"/>
  <c r="BD114" i="1"/>
  <c r="BC114" i="1"/>
  <c r="AU114" i="1"/>
  <c r="AT114" i="1"/>
  <c r="AL114" i="1"/>
  <c r="AK114" i="1"/>
  <c r="AC114" i="1"/>
  <c r="AB114" i="1"/>
  <c r="BD113" i="1"/>
  <c r="BA113" i="1"/>
  <c r="AY113" i="1"/>
  <c r="AW113" i="1"/>
  <c r="AU113" i="1"/>
  <c r="AR113" i="1"/>
  <c r="AP113" i="1"/>
  <c r="AN113" i="1"/>
  <c r="AL113" i="1"/>
  <c r="AI113" i="1"/>
  <c r="AG113" i="1"/>
  <c r="AE113" i="1"/>
  <c r="AC113" i="1"/>
  <c r="Z113" i="1"/>
  <c r="X113" i="1"/>
  <c r="V113" i="1"/>
  <c r="BD112" i="1"/>
  <c r="BA112" i="1"/>
  <c r="AY112" i="1"/>
  <c r="AW112" i="1"/>
  <c r="AU112" i="1"/>
  <c r="AR112" i="1"/>
  <c r="AP112" i="1"/>
  <c r="AN112" i="1"/>
  <c r="AL112" i="1"/>
  <c r="AI112" i="1"/>
  <c r="AG112" i="1"/>
  <c r="AE112" i="1"/>
  <c r="AC112" i="1"/>
  <c r="Z112" i="1"/>
  <c r="X112" i="1"/>
  <c r="V112" i="1"/>
  <c r="BD111" i="1"/>
  <c r="BA111" i="1"/>
  <c r="AY111" i="1"/>
  <c r="AW111" i="1"/>
  <c r="AU111" i="1"/>
  <c r="AR111" i="1"/>
  <c r="AP111" i="1"/>
  <c r="AN111" i="1"/>
  <c r="AL111" i="1"/>
  <c r="AI111" i="1"/>
  <c r="AG111" i="1"/>
  <c r="AE111" i="1"/>
  <c r="AC111" i="1"/>
  <c r="Z111" i="1"/>
  <c r="X111" i="1"/>
  <c r="V111" i="1"/>
  <c r="BD110" i="1"/>
  <c r="BC110" i="1"/>
  <c r="AU110" i="1"/>
  <c r="AT110" i="1"/>
  <c r="AL110" i="1"/>
  <c r="AK110" i="1"/>
  <c r="AC110" i="1"/>
  <c r="AB110" i="1"/>
  <c r="BD102" i="1"/>
  <c r="BC102" i="1"/>
  <c r="AU102" i="1"/>
  <c r="AT102" i="1"/>
  <c r="AL102" i="1"/>
  <c r="AK102" i="1"/>
  <c r="AC102" i="1"/>
  <c r="AB102" i="1"/>
  <c r="BD85" i="1"/>
  <c r="BC85" i="1"/>
  <c r="AU85" i="1"/>
  <c r="AN85" i="1"/>
  <c r="AT85" i="1" s="1"/>
  <c r="AL85" i="1"/>
  <c r="AI85" i="1"/>
  <c r="AG85" i="1"/>
  <c r="AE85" i="1"/>
  <c r="AC85" i="1"/>
  <c r="Z85" i="1"/>
  <c r="AB85" i="1" s="1"/>
  <c r="BD120" i="1"/>
  <c r="BC120" i="1"/>
  <c r="AU120" i="1"/>
  <c r="AT120" i="1"/>
  <c r="AL120" i="1"/>
  <c r="AK120" i="1"/>
  <c r="AC120" i="1"/>
  <c r="AB120" i="1"/>
  <c r="BD83" i="1"/>
  <c r="BC83" i="1"/>
  <c r="AU83" i="1"/>
  <c r="AT83" i="1"/>
  <c r="AL83" i="1"/>
  <c r="AK83" i="1"/>
  <c r="AC83" i="1"/>
  <c r="AB83" i="1"/>
  <c r="BD82" i="1"/>
  <c r="BC82" i="1"/>
  <c r="AU82" i="1"/>
  <c r="AT82" i="1"/>
  <c r="AL82" i="1"/>
  <c r="AK82" i="1"/>
  <c r="AC82" i="1"/>
  <c r="AB82" i="1"/>
  <c r="BD81" i="1"/>
  <c r="BC81" i="1"/>
  <c r="AU81" i="1"/>
  <c r="AT81" i="1"/>
  <c r="AL81" i="1"/>
  <c r="AK81" i="1"/>
  <c r="AC81" i="1"/>
  <c r="AB81" i="1"/>
  <c r="BD80" i="1"/>
  <c r="BC80" i="1"/>
  <c r="AU80" i="1"/>
  <c r="AT80" i="1"/>
  <c r="AL80" i="1"/>
  <c r="AK80" i="1"/>
  <c r="AC80" i="1"/>
  <c r="AB80" i="1"/>
  <c r="BD79" i="1"/>
  <c r="BC79" i="1"/>
  <c r="AU79" i="1"/>
  <c r="AT79" i="1"/>
  <c r="AL79" i="1"/>
  <c r="AK79" i="1"/>
  <c r="AC79" i="1"/>
  <c r="AB79" i="1"/>
  <c r="AK111" i="1" l="1"/>
  <c r="AB111" i="1"/>
  <c r="AK113" i="1"/>
  <c r="AK112" i="1"/>
  <c r="AB113" i="1"/>
  <c r="AT111" i="1"/>
  <c r="AB112" i="1"/>
  <c r="BC113" i="1"/>
  <c r="BC112" i="1"/>
  <c r="AK85" i="1"/>
  <c r="BF85" i="1" s="1"/>
  <c r="BC111" i="1"/>
  <c r="AT113" i="1"/>
  <c r="AT112" i="1"/>
  <c r="BG110" i="1"/>
  <c r="BG113" i="1"/>
  <c r="BG99" i="1"/>
  <c r="BG116" i="1"/>
  <c r="BG117" i="1"/>
  <c r="BF115" i="1"/>
  <c r="BF119" i="1"/>
  <c r="BF110" i="1"/>
  <c r="BF116" i="1"/>
  <c r="BF117" i="1"/>
  <c r="BF118" i="1"/>
  <c r="BG115" i="1"/>
  <c r="BG118" i="1"/>
  <c r="BG119" i="1"/>
  <c r="BF99" i="1"/>
  <c r="BG111" i="1"/>
  <c r="BG112" i="1"/>
  <c r="BF114" i="1"/>
  <c r="BG114" i="1"/>
  <c r="BG102" i="1"/>
  <c r="BF102" i="1"/>
  <c r="BG85" i="1"/>
  <c r="BF120" i="1"/>
  <c r="BF81" i="1"/>
  <c r="BG120" i="1"/>
  <c r="BG80" i="1"/>
  <c r="BG81" i="1"/>
  <c r="BG79" i="1"/>
  <c r="BG82" i="1"/>
  <c r="BG83" i="1"/>
  <c r="BF79" i="1"/>
  <c r="BF80" i="1"/>
  <c r="BF82" i="1"/>
  <c r="BF83" i="1"/>
  <c r="BD126" i="1"/>
  <c r="BC126" i="1"/>
  <c r="AU126" i="1"/>
  <c r="AT126" i="1"/>
  <c r="AL126" i="1"/>
  <c r="AK126" i="1"/>
  <c r="AC126" i="1"/>
  <c r="AB126" i="1"/>
  <c r="BD125" i="1"/>
  <c r="BC125" i="1"/>
  <c r="AU125" i="1"/>
  <c r="AT125" i="1"/>
  <c r="AL125" i="1"/>
  <c r="AK125" i="1"/>
  <c r="AC125" i="1"/>
  <c r="AB125" i="1"/>
  <c r="BD124" i="1"/>
  <c r="BC124" i="1"/>
  <c r="AU124" i="1"/>
  <c r="AT124" i="1"/>
  <c r="AL124" i="1"/>
  <c r="AK124" i="1"/>
  <c r="AC124" i="1"/>
  <c r="AB124" i="1"/>
  <c r="BD123" i="1"/>
  <c r="BC123" i="1"/>
  <c r="AU123" i="1"/>
  <c r="AT123" i="1"/>
  <c r="AL123" i="1"/>
  <c r="AK123" i="1"/>
  <c r="AC123" i="1"/>
  <c r="AB123" i="1"/>
  <c r="BD109" i="1"/>
  <c r="BC109" i="1"/>
  <c r="AU109" i="1"/>
  <c r="AT109" i="1"/>
  <c r="AL109" i="1"/>
  <c r="AK109" i="1"/>
  <c r="AC109" i="1"/>
  <c r="AB109" i="1"/>
  <c r="BD108" i="1"/>
  <c r="BC108" i="1"/>
  <c r="AU108" i="1"/>
  <c r="AT108" i="1"/>
  <c r="AL108" i="1"/>
  <c r="AK108" i="1"/>
  <c r="AC108" i="1"/>
  <c r="AB108" i="1"/>
  <c r="BD107" i="1"/>
  <c r="BC107" i="1"/>
  <c r="AU107" i="1"/>
  <c r="AT107" i="1"/>
  <c r="AL107" i="1"/>
  <c r="AK107" i="1"/>
  <c r="AC107" i="1"/>
  <c r="AB107" i="1"/>
  <c r="BD106" i="1"/>
  <c r="BC106" i="1"/>
  <c r="AU106" i="1"/>
  <c r="AT106" i="1"/>
  <c r="AL106" i="1"/>
  <c r="AK106" i="1"/>
  <c r="AC106" i="1"/>
  <c r="AB106" i="1"/>
  <c r="BD105" i="1"/>
  <c r="BC105" i="1"/>
  <c r="AU105" i="1"/>
  <c r="AT105" i="1"/>
  <c r="AL105" i="1"/>
  <c r="AK105" i="1"/>
  <c r="AC105" i="1"/>
  <c r="AB105" i="1"/>
  <c r="BD104" i="1"/>
  <c r="BC104" i="1"/>
  <c r="AU104" i="1"/>
  <c r="AT104" i="1"/>
  <c r="AL104" i="1"/>
  <c r="AK104" i="1"/>
  <c r="AC104" i="1"/>
  <c r="AB104" i="1"/>
  <c r="BD103" i="1"/>
  <c r="BC103" i="1"/>
  <c r="AU103" i="1"/>
  <c r="AT103" i="1"/>
  <c r="AL103" i="1"/>
  <c r="AK103" i="1"/>
  <c r="AC103" i="1"/>
  <c r="AB103" i="1"/>
  <c r="AI71" i="1"/>
  <c r="AG71" i="1"/>
  <c r="AE71" i="1"/>
  <c r="Z71" i="1"/>
  <c r="X71" i="1"/>
  <c r="V71" i="1"/>
  <c r="BD71" i="1"/>
  <c r="BC71" i="1"/>
  <c r="AU71" i="1"/>
  <c r="AT71" i="1"/>
  <c r="AL71" i="1"/>
  <c r="AC71" i="1"/>
  <c r="BD70" i="1"/>
  <c r="BC70" i="1"/>
  <c r="AU70" i="1"/>
  <c r="AT70" i="1"/>
  <c r="AL70" i="1"/>
  <c r="AK70" i="1"/>
  <c r="AC70" i="1"/>
  <c r="AB70" i="1"/>
  <c r="BD69" i="1"/>
  <c r="BA69" i="1"/>
  <c r="AY69" i="1"/>
  <c r="AW69" i="1"/>
  <c r="AU69" i="1"/>
  <c r="AR69" i="1"/>
  <c r="AP69" i="1"/>
  <c r="AN69" i="1"/>
  <c r="AL69" i="1"/>
  <c r="AI69" i="1"/>
  <c r="AG69" i="1"/>
  <c r="AE69" i="1"/>
  <c r="AC69" i="1"/>
  <c r="Z69" i="1"/>
  <c r="X69" i="1"/>
  <c r="V69" i="1"/>
  <c r="BD68" i="1"/>
  <c r="BA68" i="1"/>
  <c r="AY68" i="1"/>
  <c r="AW68" i="1"/>
  <c r="AU68" i="1"/>
  <c r="AR68" i="1"/>
  <c r="AP68" i="1"/>
  <c r="AN68" i="1"/>
  <c r="AL68" i="1"/>
  <c r="AI68" i="1"/>
  <c r="AG68" i="1"/>
  <c r="AE68" i="1"/>
  <c r="AC68" i="1"/>
  <c r="Z68" i="1"/>
  <c r="X68" i="1"/>
  <c r="V68" i="1"/>
  <c r="BD67" i="1"/>
  <c r="BA67" i="1"/>
  <c r="AY67" i="1"/>
  <c r="AW67" i="1"/>
  <c r="AU67" i="1"/>
  <c r="AR67" i="1"/>
  <c r="AP67" i="1"/>
  <c r="AN67" i="1"/>
  <c r="AL67" i="1"/>
  <c r="AI67" i="1"/>
  <c r="AG67" i="1"/>
  <c r="AE67" i="1"/>
  <c r="AC67" i="1"/>
  <c r="Z67" i="1"/>
  <c r="X67" i="1"/>
  <c r="V67" i="1"/>
  <c r="BH80" i="1" l="1"/>
  <c r="AB67" i="1"/>
  <c r="BF111" i="1"/>
  <c r="BH111" i="1" s="1"/>
  <c r="BF112" i="1"/>
  <c r="BH112" i="1" s="1"/>
  <c r="BF113" i="1"/>
  <c r="BH113" i="1" s="1"/>
  <c r="BH99" i="1"/>
  <c r="AT67" i="1"/>
  <c r="AK68" i="1"/>
  <c r="AB69" i="1"/>
  <c r="BH115" i="1"/>
  <c r="BH118" i="1"/>
  <c r="BH110" i="1"/>
  <c r="BH116" i="1"/>
  <c r="BH119" i="1"/>
  <c r="BH117" i="1"/>
  <c r="BH114" i="1"/>
  <c r="BH102" i="1"/>
  <c r="BH85" i="1"/>
  <c r="BH81" i="1"/>
  <c r="BH120" i="1"/>
  <c r="BH82" i="1"/>
  <c r="BH83" i="1"/>
  <c r="BH79" i="1"/>
  <c r="BG123" i="1"/>
  <c r="BC67" i="1"/>
  <c r="AT68" i="1"/>
  <c r="AK69" i="1"/>
  <c r="AK67" i="1"/>
  <c r="AB68" i="1"/>
  <c r="BC69" i="1"/>
  <c r="BC68" i="1"/>
  <c r="AT69" i="1"/>
  <c r="AB71" i="1"/>
  <c r="BG124" i="1"/>
  <c r="BF123" i="1"/>
  <c r="BF126" i="1"/>
  <c r="BG126" i="1"/>
  <c r="BF124" i="1"/>
  <c r="BF125" i="1"/>
  <c r="BG125" i="1"/>
  <c r="BF104" i="1"/>
  <c r="BF106" i="1"/>
  <c r="BF107" i="1"/>
  <c r="BG106" i="1"/>
  <c r="BG104" i="1"/>
  <c r="BF108" i="1"/>
  <c r="BG105" i="1"/>
  <c r="BG107" i="1"/>
  <c r="BG108" i="1"/>
  <c r="BF103" i="1"/>
  <c r="BF105" i="1"/>
  <c r="BF109" i="1"/>
  <c r="BG103" i="1"/>
  <c r="BG109" i="1"/>
  <c r="BG67" i="1"/>
  <c r="BG70" i="1"/>
  <c r="BG69" i="1"/>
  <c r="BF70" i="1"/>
  <c r="BG68" i="1"/>
  <c r="BG71" i="1"/>
  <c r="AK71" i="1"/>
  <c r="BF68" i="1" l="1"/>
  <c r="BH68" i="1" s="1"/>
  <c r="BH123" i="1"/>
  <c r="BH126" i="1"/>
  <c r="BF67" i="1"/>
  <c r="BH67" i="1" s="1"/>
  <c r="BF69" i="1"/>
  <c r="BH69" i="1" s="1"/>
  <c r="BF71" i="1"/>
  <c r="BH71" i="1" s="1"/>
  <c r="BH125" i="1"/>
  <c r="BH124" i="1"/>
  <c r="BH106" i="1"/>
  <c r="BH104" i="1"/>
  <c r="BH70" i="1"/>
  <c r="BH108" i="1"/>
  <c r="BH109" i="1"/>
  <c r="BH107" i="1"/>
  <c r="BH103" i="1"/>
  <c r="BH105" i="1"/>
  <c r="BD15" i="1" l="1"/>
  <c r="BA15" i="1"/>
  <c r="AY15" i="1"/>
  <c r="AW15" i="1"/>
  <c r="AU15" i="1"/>
  <c r="AR15" i="1"/>
  <c r="AP15" i="1"/>
  <c r="AN15" i="1"/>
  <c r="AL15" i="1"/>
  <c r="AI15" i="1"/>
  <c r="AG15" i="1"/>
  <c r="AE15" i="1"/>
  <c r="AC15" i="1"/>
  <c r="Z15" i="1"/>
  <c r="X15" i="1"/>
  <c r="V15" i="1"/>
  <c r="BD14" i="1"/>
  <c r="BA14" i="1"/>
  <c r="AY14" i="1"/>
  <c r="AW14" i="1"/>
  <c r="AU14" i="1"/>
  <c r="AR14" i="1"/>
  <c r="AP14" i="1"/>
  <c r="AN14" i="1"/>
  <c r="AL14" i="1"/>
  <c r="AI14" i="1"/>
  <c r="AG14" i="1"/>
  <c r="AE14" i="1"/>
  <c r="AC14" i="1"/>
  <c r="Z14" i="1"/>
  <c r="X14" i="1"/>
  <c r="V14" i="1"/>
  <c r="BD13" i="1"/>
  <c r="BA13" i="1"/>
  <c r="AY13" i="1"/>
  <c r="AW13" i="1"/>
  <c r="AU13" i="1"/>
  <c r="AR13" i="1"/>
  <c r="AP13" i="1"/>
  <c r="AN13" i="1"/>
  <c r="AL13" i="1"/>
  <c r="AI13" i="1"/>
  <c r="AG13" i="1"/>
  <c r="AE13" i="1"/>
  <c r="AC13" i="1"/>
  <c r="Z13" i="1"/>
  <c r="X13" i="1"/>
  <c r="V13" i="1"/>
  <c r="AB15" i="1" l="1"/>
  <c r="BC15" i="1"/>
  <c r="AT14" i="1"/>
  <c r="AK13" i="1"/>
  <c r="AB14" i="1"/>
  <c r="BC14" i="1"/>
  <c r="BC13" i="1"/>
  <c r="AK15" i="1"/>
  <c r="AT13" i="1"/>
  <c r="AK14" i="1"/>
  <c r="AB13" i="1"/>
  <c r="AT15" i="1"/>
  <c r="BG15" i="1"/>
  <c r="BG14" i="1"/>
  <c r="BG13" i="1"/>
  <c r="BF14" i="1" l="1"/>
  <c r="BH14" i="1" s="1"/>
  <c r="BF13" i="1"/>
  <c r="BH13" i="1" s="1"/>
  <c r="BF15" i="1"/>
  <c r="BH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Familia Trujillo</author>
  </authors>
  <commentList>
    <comment ref="R20" authorId="0" shapeId="0" xr:uid="{B97CEBF4-5A72-4999-8CBD-87500F753C29}">
      <text>
        <r>
          <rPr>
            <sz val="9"/>
            <color indexed="81"/>
            <rFont val="Tahoma"/>
            <family val="2"/>
          </rPr>
          <t xml:space="preserve">dejar un solo producto estratégico </t>
        </r>
      </text>
    </comment>
  </commentList>
</comments>
</file>

<file path=xl/sharedStrings.xml><?xml version="1.0" encoding="utf-8"?>
<sst xmlns="http://schemas.openxmlformats.org/spreadsheetml/2006/main" count="3372" uniqueCount="1111">
  <si>
    <t xml:space="preserve">Objetivo Estrategico </t>
  </si>
  <si>
    <t>Indicador</t>
  </si>
  <si>
    <t>Fórmula Indicador</t>
  </si>
  <si>
    <t>Tipo de Indicador</t>
  </si>
  <si>
    <t>Actividades</t>
  </si>
  <si>
    <t>Producto</t>
  </si>
  <si>
    <t>Responsable (Cargo Directivo)</t>
  </si>
  <si>
    <t>Responsables Operativos</t>
  </si>
  <si>
    <t>1.Coordinar a los actores del SDGRCC con lineamientos, mecanismos, instrumentos y espacios de participación, para fortalecer el conocimiento y la reducción del riesgo, el manejo de emergencias y desastres, así como las medidas de adaptación al cambio climático en el Distrito Capital.</t>
  </si>
  <si>
    <t xml:space="preserve">Coordinar adecuadamente las instancias del SDGR-CC, a través de lineamientos e instrumentos adecuados y actualizados </t>
  </si>
  <si>
    <t xml:space="preserve">Acciones de articulación y dinamización del SDGR-CC realizadas </t>
  </si>
  <si>
    <t>Acciones de articulación y dinamización realizadas / Acciones de articulación y dinamización planificadas *100</t>
  </si>
  <si>
    <t>Eficacia</t>
  </si>
  <si>
    <t>1. Revisar y actualizar la matriz de instancias de coordinación del Distrito en las cuales participa el IDIGER.
2. Apoyar la Secretaría Técnica del Consejo Distrital para Gestión de Riesgos y Cambio Climático, Comisión Intersectorial de Gestión de Riesgos y Cambio Climático y Consejo Consultivo Distrital de Gestión de Riesgos y Cambio Climático, según solicitud de la Dirección General de la entidad.
3. Ejrercer la Secretaría Técnica de los 20 Consejos Locales de Gestión de Riesgos y Cambio Climático
4. Ejecutar los compromisos adquiridos por la entidad en las instancias de coordinación correspondientes a la OAP.
5. Realizar el seguimiento  a instancias de orientación y coordinación, a través de la consolidación de información trimestral de su funcionamiento.</t>
  </si>
  <si>
    <t>Acciones para el SDGR-CC desarrolladas.</t>
  </si>
  <si>
    <t>Jefe Oficina Asesora de Planeación</t>
  </si>
  <si>
    <t>Claudia Sandoval
Faride Solano
Jaime Ivan Martinez</t>
  </si>
  <si>
    <t>Consolidar y analizar de manera oportuna la información suministrada por las entidades del SDGR-CC frente a la ejecución del PDGRDCC.</t>
  </si>
  <si>
    <t xml:space="preserve"> Realizar el 100% de informes de seguimiento a la ejecución del Plan Distrital de Gestión del  Riesgo de Desastres  y del Cambio Climático para Bogotá 2018 -2030.</t>
  </si>
  <si>
    <t>Seguimiento y evaluación del PDGRDCC</t>
  </si>
  <si>
    <t>Informes del Plan Distrital de Gestión del  Riesgo de Desastres  y del Cambio Climático realizados, aprobados y publicados / informes  planificados *100</t>
  </si>
  <si>
    <t>1. Socializar con las entidades del SDGR-CC del Plan Distrital de Gestión del Riesgo de Desastres y del Cambio Climático para Bogotá D.C., 2018-2030.
2. Realizar el Seguimiento y Evaluación del Plan Distrital de Gestión del Riesgo de Desastres y del Cambio Climático para Bogotá D.C., 2018-2030.</t>
  </si>
  <si>
    <t>Informes de Seguimiento y Evaluación del Plan Distrital de Gestión del  Riesgo de Desastres  y del Cambio Climático para Bogotá 2018 -2030 realizados.</t>
  </si>
  <si>
    <t>7. Fortalecer los procesos estratégicos, de apoyo y evaluación mediante la implementación de lineamientos que soporten la gestión misional en cumplimiento de los objetivos institucionales en el marco de la mejora continua.</t>
  </si>
  <si>
    <t>Asesorar la implementación y realizar los monitoreos pertinentes desde la segunda línea de defensa del MIPG-SIG</t>
  </si>
  <si>
    <t xml:space="preserve">Fortalecer los procesos estratégicos, de apoyo y evaluación del IDIGER que soporten la misión institucional en el marco del Modelo Integrado de Planeación y Gestión MIPG y los Sistemas de Gestión. </t>
  </si>
  <si>
    <t xml:space="preserve">Porcentaje de cumplimiento acciones implementadas del MIPG - SIG
</t>
  </si>
  <si>
    <t xml:space="preserve">Número de actividades realizadas plan MIPG-SIG/Número de actividades programadas en la vigencia *100
</t>
  </si>
  <si>
    <t>Eficiencia</t>
  </si>
  <si>
    <t>Grupo MIPG</t>
  </si>
  <si>
    <t>2. Fortalecer y promover el conocimiento del riesgo de desastres y efectos del cambio climático para la toma de decisiones frente a las medidas de reducción, manejo y adaptación en el Distrito de Capital.</t>
  </si>
  <si>
    <t>Implementación de acciones en gestión de la información de escenarios de riesgo asociados a los fenómenos amenazantes y de cambio climático con información a nivel de ciudad y a nivel de localidad en articulación con el fortalecimiento de los componentes de conocimiento del SIRE como soporte para la toma de decisiones</t>
  </si>
  <si>
    <t>Actualizar el 100% de los escenarios de riesgo con información  a nivel de ciudad y a nivel de localidad, publicados en la Página WEB y complementando los componentes de conocimiento del SIRE.</t>
  </si>
  <si>
    <t>Escenarios actualizados</t>
  </si>
  <si>
    <t>Escenarios Actualizados/Total de Escenarios programados</t>
  </si>
  <si>
    <t>1. Actualizar información de escenarios de riesgo a partir de las caracterizaciones y los avances en el nuevo ordenamiento territorial.
2. Compilar, revisar y mantener actualizadas las bases de datos por cada escenario. 
Actualizar los escenarios de daño.
3. Participar en las Instancias Insterinstitucionales conforme cada escenario y realizar su articulación.
4. Gestión con las SRRACC y SMEYD para visibilizar las acciones de estas en cada escenario, en especial acciones a nivel local.
5. Divulgar avances de herramientas de comunicación.
6. Incorporar acciones del Sistema Integrado de Monitoreo en cada uno de los escenarios.
7. Mantener la información del geoportal actualizada.
8. Desarrollar la IDE de Gestión de Riesgos.
9. Desarrollar la IDE de Cambio Climático.
10. Articular el SIRE con los sistemas regionales en el marco del POMCA.
11. Actualizar la información de las hemerotecas de emergencias y cambio climático.
12. Gestionar la actualización de   la información de la Biblioteca Digital del IDIGER.
13.Promover la incorporación de la información en el aplicativo de edificaciones públicas.</t>
  </si>
  <si>
    <t>Escenarios de Riesgo actualizados acorde con el seguimiento realizado a las dinámicas del riesgo en el D.C. y publicados en la Página WEB en articulación con los componentes del SIRE</t>
  </si>
  <si>
    <t>Subdirectora Análisis de Riesgos y Efectos del Cambio Climático</t>
  </si>
  <si>
    <t>PE 29 César Peña
PE 23 Juan Manuel Castaño
PE 23 Libardo Tinjacá
Contratistas 
PU Laura Neira
PE Yuddy Ramírez
PE Carlos Lozano
PU 12 Julio Gutierrez
PU Laura Neira
PU 8 Milena Clavijo</t>
  </si>
  <si>
    <t>Generar el 100% de los productos asociados al estado del tiempo y actualización de bases de datos para analisis de variabilidad climática y cambio climático</t>
  </si>
  <si>
    <t>1. Elaboración estudios previos y revisión de parte de jurídica IDIGER.
2. Envio a IDEAM para revisión y ajustes de parte de jurídica de IDEAM.
3. Reuniones entre las dos entidades para aclarar dudas entre las dos entidades.
4. Recolección de Documentos necesarios para llevar a cabo la firma de los directores de las dos entidades.
5. Contratación de profesionales y adquisición de equipos en el marco del convenio. 
7. Acuerdos sobre productos a generar en el Marco del convenio.
8. Ejecución del Convenio.
1. Construir la línea de base de los datos históricos  hidrometeorologicos del IDIGER
2. Identificar y preparar los datos faltantes que están en el SIRE y no en el SAB
3. Obtener la totalidad de archivos de datos históricos alojados fuera del SAB y el SIRE
4. Identificar y preparar los datos faltantes que están en los archivos de datos históricos y no en el SAB.
5. Preparar el proceso de consolidación de datos históricos en un único repositorio.
6. Ejecutar el proceso de consolidación de datos históricos en un único repositorio.</t>
  </si>
  <si>
    <t>100% de productos asociados al estado del tiempo y actualización de 100% de las bases de datos para analisis de variabilidad climática y cambio climático</t>
  </si>
  <si>
    <t>PE 29  Luis Antonio Jaramillo
PE 29 César Peña
Contratistas 
PE  María Teresa  Martinez 
PU Lina Guzmán
PU Laura Wandurraga PU Tania Urrego
TEC Mónica Cetina
PE  Wladimir Cabarcas</t>
  </si>
  <si>
    <t xml:space="preserve">Generación de información sobre variabilidad climática y cambio climático para la definición de medidas y toma de decisiones  en relación con adaptación al cambio climático </t>
  </si>
  <si>
    <t xml:space="preserve">Generar información en tiempo real a partir del fortalecimiento de las redes de  observación y modelamiento del IDIGER, </t>
  </si>
  <si>
    <t>1. Evaluación de estado actual de la red
2. Propuesta de los pasos a seguir para la optimización y fortalecimiento de la red. 
3. Ejecución de la propuesta desarrollada. 
4. Pruebas de operación.</t>
  </si>
  <si>
    <t xml:space="preserve">Operación del radar meteorológico Optimizado
Instalación de un sensor de burbujeo 
Adquisición de equipos para el  fortalecimiento de la red de monitoreo  </t>
  </si>
  <si>
    <t>PE 29  Luis Antonio Jaramillo 
Contratista 
PE Ximena Lemaitre 
PU Procesos Redes</t>
  </si>
  <si>
    <t xml:space="preserve">Generar información en tiempo real a partir del fortalecimiento de las redes de  observación y modelamiento del IDIGER, como insumo para la emisión, boletines, reporte y/o alertas como parte fundamental de la operación del Sistema de Alerta de Bogotá como herramienta para la toma de decisiones. </t>
  </si>
  <si>
    <t xml:space="preserve">Generación y publicación de  productos,  reporte y/o alertas, para la toma de decisiones previas a la respuesta. </t>
  </si>
  <si>
    <t>(N° de productos, reportes, y/o alertas generadas / N° de productos, reportes, y/o alertas programadas)*100</t>
  </si>
  <si>
    <t>1. Recolección, validación y análisis diario de las variables generadas por la red que administra el IDIGER
2. Elaboración de mapas, gráficos, informes con base en la información validada  para la publicación diaria en la página del SAB.
3. Elaboración de mapas y gráficos que se acuerdan para  la publicación en la página del SAB.
4. Visualización mejora continua  de aplicativos para monitoreo y generación de reportes y alertas.</t>
  </si>
  <si>
    <t>Productos página web del Sistema de Alerta de Bogotá 
Restructuración página web del Sistema de Alerta de Bogotá 
Productos de Radar</t>
  </si>
  <si>
    <t>PE 29 Luis Antonio Jaramillo
Contratistas:  
PE  María Teresa Martínez  
PE José Garavito 
PE Carolina Castañeda 
PU Generación de productos para visualizar en la página del SAB
PU Diseño gráfico.
PE Desarrollador.
PE SIG</t>
  </si>
  <si>
    <t>Generar, comunicar y difundir productos, reportes,  y /o  alertas adecuadamente, a partir de los análisis de la información historica y en tiempo real  registrada por las redes de monitoreo para que los tomadores de decisión, las personas y la comunidad en general respondan oportunamente desde su rol con el fin de reducir el riesgo de desastres.</t>
  </si>
  <si>
    <t xml:space="preserve">Emitir lineamientos  para estudios de detalle de riesgo por inundación para ordenamiento y reordenamiento territorial. </t>
  </si>
  <si>
    <t>1. Reuniones Interinstitucionales
2. Definición de Lineamientos
3. Socialización Interinstitucional
4. Construcción del DTS</t>
  </si>
  <si>
    <t xml:space="preserve">Documento con los  lineamientos  para la realizacion de los estudios detallados de amenaza y riesgo por fenomenos de inundacion </t>
  </si>
  <si>
    <t>PE 29  Jesús Gabriel Delgado Sequeda
Contratistas
PE Carolina Rogelis
PE Daniel Esteban Bermudez. 
PE: Wilson Florez Diaz</t>
  </si>
  <si>
    <t>Coordinar la generación de lineamientos para la elaboración de estudios de detalle de riesgo por inundación para la incorporación de la gestión del riesgo y la gestión de la adaptación en el ordenamiento y reordenamiento territorial en articulación con las entidades del Distrito relacionadas con el Sistema Hídrico Distrital</t>
  </si>
  <si>
    <t>Actualizar la Resolución 227 de 2006 como instrumento para la elaboración de estudios detallados de riesgo por movimientos en masa.</t>
  </si>
  <si>
    <t>1. Socialización a entidades de la propuesta de ajuste de la Resolución 227 de 2006 a las entidades por parte del Director IDIGER.
2. Respuesta a las observaciones planteadas.
3, Publicación en la página web para consulta de usuarios y recepción de observaciones.
4. Revisión de observaciones
5. Publicación de la Resolución. 
6. Implementación de la propuesta de modificación.</t>
  </si>
  <si>
    <t>Documento con propuesta tecnica  y juridica de ajuste de la Resolución 227 de 2006.</t>
  </si>
  <si>
    <t xml:space="preserve">PE 29  Jesús Gabriel Delgado Sequeda
PE 23 Rafael Prieto
Contratistas: 
PE Faver Sanchez
PE Johana Rozo
</t>
  </si>
  <si>
    <t>Actualización de los términos de referencia para la elaboración de estudios detallados por movimientos en masa en función del estado del arte y la normativa nacional y distrital</t>
  </si>
  <si>
    <t>Generar un documento con la consolidación de la información de la Incorporación de la Gestión del Riesgo de Desastres y Gestión del Cambio Climático en la Revisión del Plan  de Ordenamiento Territorial.</t>
  </si>
  <si>
    <t>1. Reuniones Interinstitucionales
2. Definición de Articulado de Gestión del Riesgo
3. Definición del Articulado de Gestión del Cambio Climático. 
4. Priorización de Estudios de Detallle para áreas con Condición de Amenaza
Priorización de Estudios de Detallle para  reas con Condición de Riesgo
Programas y Proyectos
Construcción del DTS</t>
  </si>
  <si>
    <t>Documento de Articulado, Priorización de Estudios, Programas y Proyectos con Soporte Técnico</t>
  </si>
  <si>
    <t>Contratistas: 
PE Carolina Rogelis
PE Doris Suaza</t>
  </si>
  <si>
    <t>Incorporación de la Gestión del Riesgo de Desastres y Gestión del Cambio Climático con enfasis en la revisión y generación de instrumentos de gestión de riesgo a partir del  fortalecimiento del proceso de conocimiento y su articulación con la planificación territorial y del desarrollo en el Distrito Capital.</t>
  </si>
  <si>
    <t xml:space="preserve">Generar un documento con los lineamientos para la elaboración de análisis de riesgos y estudios detallados de riesgo que desarrollen los instrumentos que implementan el nuevo POT,  y que  definan las medidas estructurales, no estructurales y de adaptación para la ocupación segura del territorio. </t>
  </si>
  <si>
    <t xml:space="preserve">1. Analisis del nuevo POT e identificación del instrumento que requiere el desarrollo de analisis de riesgo y estudio detallado . 
2.  Propuesta de lineamiento por instrumento identiificado.
3. Socialización de la propuesta de lineamiento con los usuarios del instrumento de planificación identificado. 
4. Ajustes al lineamiento.
5. Emisión y publicación del lineamiento por instrumento identiificado. </t>
  </si>
  <si>
    <t xml:space="preserve">Documento con los  lineamientos  para la realizacion de los analisis de riesgo y estudios detallados por instrumento de planificación analisado. </t>
  </si>
  <si>
    <t xml:space="preserve">PE 29  Jesús Gabriel Delgado Sequeda
PE 23 Rafael Prieto
Contratistas: 
PE Faver Sanchez
PE Johana Rozo
</t>
  </si>
  <si>
    <t xml:space="preserve">1. Elaborar y/o revisar los conceptos técnicos de actualización de amenaza y riesgo que la subdirección requiera abordar. 
2. Actualización de las zonas de alto riesgo mitigable y no mitigable evaluando las nuevas condiciones de amenaza y/o riesgo. 
3. Liderar la actualización del nivel de información geográfica «Predio», con el fin de  ir consolidando un inventario de predios en alto riesgo identificados a través de conceptos técnicos y responder a las necesidades de información geográfica y alfanumérica que tiene el Sistema de Gestión Predial y Reasentamientos.
4. Liderar la actualización y consolidación del nivel de información geográfica de Suelos de Protección por Riesgo actualizando los registros geográficos y alfanuméricos de Amenaza Alta No Urbanizable y Riesgo Alto No Mitigable.
5. Elaborar el procedimiento para la actualización dela información geográfica y alfanumérica correspondiente a suelos de protección por riesgo. 
6. Actualización de las zonas de alto riesgo mitigable que han sido mitigadas, evaluando las nuevas condiciones de riesgo. </t>
  </si>
  <si>
    <t>Documentos técnicos para la actualización de las condiciones de riesgo en el Distrito Capital.</t>
  </si>
  <si>
    <t>PE 29  Jesús Gabriel Delgado Sequeda
PE 23 Andres Arandia
Contratistas: 
PE Vanesa Ballesteros
PU Jenny Garcia</t>
  </si>
  <si>
    <t>Efectividad</t>
  </si>
  <si>
    <t>Estudio 1: Caracterización geológica geotécnica en sectores prioritarios de las localidades Chapinero y Usme para la evaluación de amenaza y riesgo por movimientos en masa.
Estudio 2: Evaluación detallada de Amenaza, Vulnerabilidad y Riesgo por Avenidas Torrenciales para la microcuenca de la quebrada Hoya del Ramo y Yomasa.
Estudio 3: Diseño de medidas de reducción de riesgos por movimientos en masa en el sector Jerusalén canteras de la localidad de Ciudad Bolívar.</t>
  </si>
  <si>
    <t>Tres estudios o diseños</t>
  </si>
  <si>
    <t>PE 23 Luis Esteban Montaña Forero
PE 23 Diana Carolina Moreno Moreno
Contratista - PE Apoyo a la supervisión</t>
  </si>
  <si>
    <t>Conceptos técnicos y pronunciamientos para Proyectos Públicos</t>
  </si>
  <si>
    <t>Número de Respuestas y Conceptos emitidos /Número de solicitudes para proyectos Públicos</t>
  </si>
  <si>
    <t>1. Realizar la consulta de antecedentes de riesgo para los sectores donde se proyecta el desarrollo de Proyectos públicos.
2. Elaborar las Respuestas oficiales y/o Conceptos Técnicos para el desarrollo de Proyectos Públicos.</t>
  </si>
  <si>
    <t>Documentos: Concepto Técnico 
Respuesta Oficial</t>
  </si>
  <si>
    <t>PE 29 Claudio Hozman 
PE 23 Ana Yolanda Fonseca
PU 12  Ingrid Rincón</t>
  </si>
  <si>
    <t xml:space="preserve">Emitir 50 conceptos de amenaza ruina. </t>
  </si>
  <si>
    <t>Conceptos de Amenaza Ruina</t>
  </si>
  <si>
    <t>Número de Conceptos emitidos /Número de solicitudes de Alcaldías e Inspecciones de policía</t>
  </si>
  <si>
    <t>1. Realizar la consulta de antecedentes de riesgo para los predios en los que elaborará Concepto de amenaza Ruina.
2. Elaborar las Respuestas oficiales en los casos de que no aplique la elaboración de Concepto de amenaza Ruina.
3. Elaborar los conceptos de Amenaza Ruina donde se requiera, de acuerdo con el tipo de solicitante.</t>
  </si>
  <si>
    <t>Documento: Concepto de Amenaza Ruina</t>
  </si>
  <si>
    <t xml:space="preserve">PE 29 Claudio Hozman 
Contratista
PE Carlos Chavarro </t>
  </si>
  <si>
    <t>Análisis de Riesgos por Emergencia o Riesgo Público para la toma de decisiones sobre acciones inmediatas de manejo de emergencias o de reducción del riesgo</t>
  </si>
  <si>
    <t>Elaborar 1600 Diagnósticos Técnicos.</t>
  </si>
  <si>
    <t>(Nº de Diagnósticos técnicos emitidos / Nº de Diagnósticos técnicos solicitados)X100</t>
  </si>
  <si>
    <t>1. Revisión de antecedentes.
2. Visitas Técnicas.
3. Identificación de la condición de riesgo
4. Toma  de desiciones relacionadas con recomendaciones de restriccin y/o evacuación si es el caso.
5. Elaboración del Diagnóstico Técnico.
6. Revisión y salida del Diagnóstico Técnico</t>
  </si>
  <si>
    <t>Diagnósticos Técnicos en atención de solicitudes y de atención de eventos de emergencia</t>
  </si>
  <si>
    <t>PE 29 Jairo Torres Becerra
PE 23 Nelson Millán 
PE 23 Ivan Ibagos
PE 12 Jairo Rojas
Contratistas 
PE Karen González
PE Enrique Linero 
PE Diego Plazas 
PE Andrea Ballesteros
PE Maurcio Díaz 
PE Pedro Rodríguez
PE Luis Rojas  
PU Tania Molina 
PU Juan Sebastian Guzmán 
PU Sergio Gómez</t>
  </si>
  <si>
    <t xml:space="preserve">5. Fortalecer el manejo de emergencias, calamidades y/o desastres en el marco del SDGR – CC en Bogotá D.C.
</t>
  </si>
  <si>
    <t>Contacto con servidores delegados de entidades para la cosntrucción de las EIR, asesoría para la construcción de las EIR</t>
  </si>
  <si>
    <t xml:space="preserve"> Brindar el 100% de la asistencia técnica a las entidades que conforman el SDGR-CC</t>
  </si>
  <si>
    <t xml:space="preserve">Porcentaje de Entidades que conforman el SDGR-CC  con Asistencia Técnica </t>
  </si>
  <si>
    <t>N° de entidades con asistencia técnica / total de Entidades Programadas en la Vigencia 2021</t>
  </si>
  <si>
    <t>Entidades del SDGR-CC asesoradas para formulación EIR.</t>
  </si>
  <si>
    <t>Subdirector Manejo de Emergencias y Desastres</t>
  </si>
  <si>
    <t>Jhon Jairo Palacio
Profesional Especializado
Fabio Humberto Ruiz
Profesional Especializado</t>
  </si>
  <si>
    <t xml:space="preserve">Con el talento humano del equipo Preparativos de la SMEyD se trabajará durante el año las actividades para la revisión y ajustes de la Estrategia Distrital de Respuesta ante Emergencias, Servicios y funciones de respuesta (Versión 2021), con las entidades del SDGR-CC, actividad asociada a meta establecida para Mesa de Trabajo para el Manejo de Emergencias y Desastres </t>
  </si>
  <si>
    <t xml:space="preserve"> Gestionar el 100% de las acciones encaminadas al fortalecimiento de las capacidades de respuesta a emergencias.</t>
  </si>
  <si>
    <t>17</t>
  </si>
  <si>
    <t xml:space="preserve">Porcentaje de documentos con lineamientos técnicos elaborados  y  socializados a las Entidades Integrantes (15) de la Mesa de Manejo para el Manejo de Emergencias </t>
  </si>
  <si>
    <t>N° de Documento con lineamientos técnicos elaborados  y socializados   / Total de Documentos Propuestos  ( 17 Documentos)</t>
  </si>
  <si>
    <t>Jhon Jairo Palacio
Profesional Especializado
Nini Johanna Marín
Profesional Especializado</t>
  </si>
  <si>
    <t xml:space="preserve">Preparación para la respuesta a emergencias </t>
  </si>
  <si>
    <t>Ejecutar el 100% del plan de acción para la divulgación, promoción y/o capacitación a personas, organizaciones y/o instituciones en preparación para la respuesta a emergencias.</t>
  </si>
  <si>
    <t xml:space="preserve">
38.000</t>
  </si>
  <si>
    <t>Porcentaje de personas capacitadas</t>
  </si>
  <si>
    <t xml:space="preserve">número de personas capacitadas en actividades de preparación para la respuesta a emergencias / Total de personas </t>
  </si>
  <si>
    <t>1. Capacitar en preparación para la respuesta a emergencias a entidades públicas, privadas y comunidad
2. Realizar encuentro de equipos institucionales de respuesta primaria y brigadas de emergencia de Bogotá
3. Realizar intercambio de experiencias y aprendizajes en preparación para la respuesta a emergencias 
4. Realizar capacitación especializada en servicios y funciones de respuesta
5. Realizar un Simulacro Distrital
6. Diseñar y/o actualizar contenidos y herramientas pedagógicas para capacitar y entrenar personas, organizaciones e instituciones (Primer Respondiente, Voluntarios por Bogotá y otros) 
7. Promover la creación de nuevos CAM y fortalecer los existentes
8. Divulgar y promocionar las actividades de capacitación, entrenamiento (cursos, herramientas pedagogicas y simulacros)</t>
  </si>
  <si>
    <t>Capacitaciones en preparación para la respuesta a emergencias diseñadas y/o actualizadas (virtuales y/o presenciales)
Simulacro Distrital realizado
Encuentro de equipos institucionales de respuesta primaria ejecutado
Intercambio de Experiencias y Aprendizajes realizado
Estrategia de divulgación y promoción realizada
Comités de Ayuda Mutua nuevos conformados 
Comités de Ayuda Mutua fortalecidos</t>
  </si>
  <si>
    <t>Alexandra Ramírez
Profesional especializada</t>
  </si>
  <si>
    <t>Acercamiento y sensibilización sobre los sistemas de alerta con entidades y población en general</t>
  </si>
  <si>
    <t>Gestionar el 100% de las acciones encaminadas al fortalecimiento de las capacidades de respuesta a emergencias.</t>
  </si>
  <si>
    <t>Promover la integración de los sistemas de alerta con las comunidades en riesgo</t>
  </si>
  <si>
    <t xml:space="preserve">No de personas sensibilizadas y con las cuales se promueve  la integración de sistemas alerta 
No de entidades sensibilizadas </t>
  </si>
  <si>
    <t xml:space="preserve">Sensibilización a las comunidades sobre el Sistema Comunitarios de Alertas Tempranas 
Sensibilización a   CLGR  sobre el Sistema de alerta  
Gestión con gest@r local de gestión de riesgo la identificación  de  grupos o colectivos conformados entorno al Manejo y preparación para la Respuesta con enfasis en el desarrollo de Sistemas  de Alerta comunitario.
Gestión con las depencencias del IDIGER  para la definición de espacios de coordinación en torno a los sistemas de alerta 
</t>
  </si>
  <si>
    <t>Población fortalecida en torno a los sistemas de alerta Comunitario. 
CLGR fortalecidos en torno a los sistemas de alerta Comunitario. 
Aciones gestionadas para la identificación de actores locales
Espacios de coordinación gestionados</t>
  </si>
  <si>
    <t>María Constanza Ardila Ariza</t>
  </si>
  <si>
    <t>Revision dìaria del funcionamiento del modulo STV, mantenieminetos preventivos mensuales coordinados con tics, y mantneimientos correcitvos cuando aplique, Revisión de la información publicada mensual con el fin deactualizar la que se requiera.</t>
  </si>
  <si>
    <t xml:space="preserve">Implementar el  100% del plan de acción de las actividades de aglomeraciones de público, parques de diversiones, atracciones, dispositivos de entretenimiento y sistemas de transporte vertical
</t>
  </si>
  <si>
    <t>Sandy Ibáñez García, Porfesional Especializado. Grupo de transporte vertical, (Profesionales y 1 auxiliar admisnitrativo.)</t>
  </si>
  <si>
    <t xml:space="preserve">Verificaciones realizadas a edificaciones con STV y/o puertas eléctricas
</t>
  </si>
  <si>
    <t xml:space="preserve">N° vierificaciones programadas a los sistemas de transporte vertical y/o puertas eléctricas./N° verificaciones realizadas a los sistemas de transporte vertical y/o puertas eléctricas </t>
  </si>
  <si>
    <t xml:space="preserve"> Realizar 3000 visitas de  verificación efectivas a edificaciones con  Sistemas de Transporte Vertical y notificación a las alcaldías locales de las edificaciones o establecimientos que aglomeren público cuyos sistemas de transporte vertical incumplan con lo establecido en el Acuerdo 470 de 2011 y 786 de 2020
Realizar verificaciones a las edificaciones con sistema de transporte y puertas electricas </t>
  </si>
  <si>
    <t>Cumplimiento legal de la entidad con relación a los Sistemas de transporte vertical y puertas eléctricas</t>
  </si>
  <si>
    <t>Divulgación campaña</t>
  </si>
  <si>
    <t xml:space="preserve"> Socializar y divulgar una (1) campaña para orientar a las personas sobre la necesidad de hacer uso adecuado de los sistemas de transporte vertical en edificaciones. (Acuerdo 470 de 2011 y Acuerdo 786 de 2020)
Promover el registro en el módulo de registro de edificaciones con sistemas de transporte vertical y puertas eléctricas voluntario  (Acuerdo 786 de 2020)
Realizar verificaciones a las edificaciones con sistema de transporte y puertas electricas </t>
  </si>
  <si>
    <t xml:space="preserve">
Ciudadanos seguros, al usar correctamente los sistemas de transporte vertical y puertas eléctricas</t>
  </si>
  <si>
    <t>Planes de emergencias de aglomeraciones de público; y parques de atracciones, diversiones o dispositivos de entretenimiento, asesorados o conceptuados</t>
  </si>
  <si>
    <t>No. de planes de emergencias  y contingenciasradicados / No. de planes de emergencias y contingencias conceptuados oportunamente</t>
  </si>
  <si>
    <t xml:space="preserve">1. Revisar los planes de emergencias y contingencias radicados.
2, Reañzar las respectivas visitas de verificación que sean pertinentes
3, Prestar las asesorias requeridas.
4, Conceptuar los planes de emergencias y contingencias radicados.
Asesorar y/o conceptuar de manera oportuna los planes de emergencias de aglomeraciones de público; y parques de atracciones, diversiones o dispositivos de entretenimineto radicados. </t>
  </si>
  <si>
    <t>Conceptuar los Planes de Emergencias y Contingencias de aglomeraciones de público; y de  los público inscritos en el SUGA, y parques de atracciones, diversiones o dispositivos de entretenimiento.</t>
  </si>
  <si>
    <t>Sandy Ibáñez García, Porfesional Especializado. Grupo de aglomeraciones de público (Profesionales y auxiliar administrativo)</t>
  </si>
  <si>
    <t>Conceptos cargados oportuamente en la Ventanilla ünica Virtual del SUGA</t>
  </si>
  <si>
    <t>No. de planes de emergencias radicados en la Ventanilla Única Vvirtual del SUGA / No. de conceptos cargados oprtunamente en la Ventanilla Única Virtual del SUGA</t>
  </si>
  <si>
    <t>1, Cargar los conceptos radicados en la Ventanilla Única Virtual del SUGA
Gestionar oportunemente los conceptos y otros documentos emitidos por el IDIGER en la Ventanilla Única Virtual  del Sistema Único de Gestión de Aglomeraciones (SUGA).</t>
  </si>
  <si>
    <t>Gestionar la información en el Sistema Único de Gestión de Aglomeraciones (SUGA).</t>
  </si>
  <si>
    <t>No Aplica</t>
  </si>
  <si>
    <t xml:space="preserve">Contribuir de manera efectiva y oportuna con los servicios de respuesta, según las necesidades de ls ciudad </t>
  </si>
  <si>
    <t xml:space="preserve">Administrar y operar un (1) Centro Distrital Logístico y de Reserva </t>
  </si>
  <si>
    <t xml:space="preserve">Porcentaje de ayudas Humanitarias entregadas
</t>
  </si>
  <si>
    <t>N° de ayudas Humanitarias Entregadas / Total de Ayudas Humanitarias Solicitadas</t>
  </si>
  <si>
    <t xml:space="preserve">Operar un (1) Centro Distrital Logístico y de Reserva del IDIGER para un servicio 7X24 los 365 días.
1. Revisión y mantenimiento de equipos y suministros en general del CDLyR.
2. Recepción, almacenamiento, alistamiento, transporte y entrega de suministros
</t>
  </si>
  <si>
    <t xml:space="preserve">CDLyR funcionando </t>
  </si>
  <si>
    <t>Olga Lucía Tibaduiza - Profesional Especializado 222-29</t>
  </si>
  <si>
    <t>Desarrollar acciones de respuesta de manera integral y coordinada con las entidadades del Sistema Distrital de Gestión de Riesgos y Cambio Climatico</t>
  </si>
  <si>
    <t>Ejecutar el 100% de las acciones de respuesta a emergencias y/o desastres a través del fortalecimiento de las capacidades físicas, técnicas y/o tecnologicas.</t>
  </si>
  <si>
    <t xml:space="preserve">
100%</t>
  </si>
  <si>
    <t>Número de personas atendidas de manera integral ante situaciones de emergencia calamidad o desastre.</t>
  </si>
  <si>
    <t>N° de personas atendidas</t>
  </si>
  <si>
    <t>Capacitación en manejo de camaras a radioperadores - CITEL</t>
  </si>
  <si>
    <t>Personas Atendidas de manera integral</t>
  </si>
  <si>
    <t>Oscar Cañón Caldas</t>
  </si>
  <si>
    <t>4. Fortalecer la identificación y ejecución de acciones de reducción del riesgo al igual que las medidas de adaptación al cambio climático en Bogotá D.C.
.</t>
  </si>
  <si>
    <t>Estrategia híbrida que se estructura a través de dos (2) componentes: a. Componente Presencial y b. Componente Virtual. En el marco de la situación de emergencia sus esfuerzos se concentran en el Componente Virtual</t>
  </si>
  <si>
    <t>No. de personas
capacitadas/ No.
de personas
programadas"</t>
  </si>
  <si>
    <t>1. Diseño de las actividades de transferencia de conocimientos de Gestión del Riesgo y/o  Adaptación al Cambio Climático
2. Implementación de las actividades de transferencia de conocimientos de Gestión del Riesgo y/o  Adaptación al Cambio Climático</t>
  </si>
  <si>
    <t xml:space="preserve">Personas capacitadas en  Gestión del Riesgo de Desastres y/o Adaptación al Cambio Climático.
</t>
  </si>
  <si>
    <t>Subdirector Reducción del Riesgo y Adaptación al Cambio Climático</t>
  </si>
  <si>
    <t>Equipo de Educación e Investigación - Profesionales Especializados 222-23</t>
  </si>
  <si>
    <t>Formulación y adopción del Programa de Investigación en Ciencias y Cambio Climático (Acuerdo Distrital 617 de 2015)</t>
  </si>
  <si>
    <t>Elaborar el 100% del documento para el Programa de investigación en Ciencias y Cambio Climático</t>
  </si>
  <si>
    <t>Porcentahe de avance del Documento  para el Programa de Investigación en Ciencias y Cambio Climático</t>
  </si>
  <si>
    <t>Porcentaje de avance para el desarrollo y adopción del Programa de Investigación en Ciencias y Cambio Climático</t>
  </si>
  <si>
    <t xml:space="preserve">1. Idenficación de necesidades de investigación aplicada en Gestión de Riesgo de Desastres y Adaptación al Cambio Climático
2. Establecer los Componentes de Investigación.
3.   Establecer las Líneas de Investigación para cada componente
4.  Identificación del grupo de interés y valor a quienes se dirige el Programa
5.  Formulación del documento de Investigación en Ciencias y Cambio Climático
6. Estructura administrativa e institucional para la implementación del Programa.                                                                                   </t>
  </si>
  <si>
    <t xml:space="preserve">Documento para el Programa de Investigación en Ciencias y Cambio Climático </t>
  </si>
  <si>
    <t>Desarrollo colaborativo de la versión 2.0 con los grupos de interés internos y externos de la Plataforma</t>
  </si>
  <si>
    <t>Desarrollar al 100% la versión 2.0 del  Sistema Único de Registro Escolar  -SURE-</t>
  </si>
  <si>
    <t>Porcentaje  de avance para el desarrollo e implementación del SURE</t>
  </si>
  <si>
    <t>Porcentaje de avance para el desarrollo  del SURE/Porcentaje  programado para el desarrollo del SURE</t>
  </si>
  <si>
    <t xml:space="preserve">1. Identificación de los requerimientos con los grupos de valor de la plataforma                                                                                                                     2. Formulación de los requerimientos técnicos
3. Diseño de los requerimientos técnicos en GitLab (issues)
4. Desarrollo de los requerimientos por parte del programador
5. Revisión de los prototipos de los requerimientos
6. Ajuste a los requerimientos
7. Retrospectiva del desarrollo de los requerimientos (issues)
8. Pruebas de despliegue de la versión 2.0
9. Despliegue y capacitación a los usuarios finales
10.  Seguimiento a la nueva versión 2.0
</t>
  </si>
  <si>
    <t xml:space="preserve">Software del Sistema Unico de Registro Escolar - SURE 2.0 </t>
  </si>
  <si>
    <t>Formulación y ejecución de contratos de obra e interventoría y contratos de prestación de servicios</t>
  </si>
  <si>
    <t>Predio Adecuado</t>
  </si>
  <si>
    <t>No. Predios Adecuados</t>
  </si>
  <si>
    <t>1. Demolición de viviendas, recolección y disposición de RCD, cerramiento y señalización, mediante contratos de obra.</t>
  </si>
  <si>
    <t>Predios adecuados</t>
  </si>
  <si>
    <t>Equipo de Adecuación
Profesional Especializado 222-23</t>
  </si>
  <si>
    <t>Participar en espacios de gestion para la incorporacion de SUDS en la planificacion del territorio</t>
  </si>
  <si>
    <t xml:space="preserve">Participar en el 100% de los espacios convocados de SUDS para la adaptacion al cambio climatico </t>
  </si>
  <si>
    <t xml:space="preserve">Asistencia a espacios </t>
  </si>
  <si>
    <t>No. asistencia a espacios</t>
  </si>
  <si>
    <t>1. Asistir a espacios para la adaptacion y cambio climatico con SUDS 
2. coordinacion institucional 
4. promover desde la academia y desarrollo urbanistico los SUDS
3. cumplir con los compromisos adquiridos en mesas convocados por las entidades del distrito</t>
  </si>
  <si>
    <t>Fortalecimiento de medidas de adaptacion al cambio climatico con SUDS</t>
  </si>
  <si>
    <t>Equipo SUDS. Profesionales Universitarios 219-12</t>
  </si>
  <si>
    <t xml:space="preserve">Gestionar y apoyar tecnicamente la reducción de riesgo por escenarios de inundacion con la limpieza de cuerpos de agua </t>
  </si>
  <si>
    <t>Atender los doscientos (200) cuerpos de agua programados con actividades de limpieza</t>
  </si>
  <si>
    <t xml:space="preserve"> Cuerpos de agua intervenidos</t>
  </si>
  <si>
    <t>No. cuerpos de agua intervenidos</t>
  </si>
  <si>
    <t xml:space="preserve">1. Gestion administrativa de recursos 
2. Cronograma de los convenios para la liempiza de cuerpos de agua 
3. Visitas de seguimiento a la intervencion del cuerpo de agua 
</t>
  </si>
  <si>
    <t>Reducción de riesgos asociados a inundación por obstrucción al flujo del agua debido a la acumulación de residuos solidos.</t>
  </si>
  <si>
    <t>Adquisición predial de las viviendas ubicadas en zonas de alto riesgo no mitigable.</t>
  </si>
  <si>
    <t>Beneficiar a 350 familias en zonas de alto riesgo no mitigable a través del programa de reasentamiento</t>
  </si>
  <si>
    <t>Familias beneficadas a través del Programa de Reasentamiento</t>
  </si>
  <si>
    <t>No. Familias beneficiadas a través del Programa de Reasentamiento</t>
  </si>
  <si>
    <t>1. Desarrollar las actividades para el reasentamiento de familias.
2. Compra de predios a familias en alto riesgo no mitigable.</t>
  </si>
  <si>
    <t>Familias Reasentadas en el marco del programa de reasentamientos.</t>
  </si>
  <si>
    <t>Equipo Reasentamientos
Profesional Especializado 222-23</t>
  </si>
  <si>
    <t>Generación de espacios de participación comunitaria desarrollo de iniciativas, buenas prácticas, y sensibilización sobre los procesos de gestión del riesgo y cambio climático en las zonas priorizadas.</t>
  </si>
  <si>
    <t xml:space="preserve">Formular, Implementar y evaluar el 100% del proyecto "Acciones Participativas para la Gestión del Riesgo y Adaptación Climática en el Nuevo Contrato Social" </t>
  </si>
  <si>
    <t xml:space="preserve">Formulación, Implementación y evaluación del proyecto  "Acciones Participativas para la Gestión del Riesgo y Adaptación Climática en el Nuevo Contrato Social" </t>
  </si>
  <si>
    <t>Porcentaje de avance de la formulación, implementación y evaluación del proyecto</t>
  </si>
  <si>
    <t>1. Formular las guías interna y externa para la evaluación, selección, ejecución y sostenibilidad de las iniciativas y buenas prácticas y los anexos correspondientes. 2020-12%
2. Ejecutar la fase 1 del proyecto de iniciativas con participación comunitaria. 2021-25%
3. Ejecutar la fase 2 del proyecto de iniciativas con participación comunitaria.  2022-25%
3. Ejecutar la fase 3 del proyecto de iniciativas con participación comunitaria.  2023-25%
4. Realizar la evaluación al proyecto formulado y ejecutado. 2024-13%</t>
  </si>
  <si>
    <t>Documentos técnicos y formatos para la selección, ejecución, seguimiento y sostenibilidad de las iniciativas y buenas prácticas</t>
  </si>
  <si>
    <t>Equipo de Iniciativas con Participación Social y Comunitaria 
 Profesional Especializado 222-29</t>
  </si>
  <si>
    <t xml:space="preserve">Fortalecimiento de capacidades institucionales, sociales y sectoriales del Sistema Distrital de Gestión de Riesgos y Cambio Climático en el ámbito local </t>
  </si>
  <si>
    <t>Ejercer en el 100% de los Consejos Locales de Gestión del Riesgo y Cambio Climático -CLGR/CC- de las veinte localidades la Secretaría Técnica por parte del IDIGER</t>
  </si>
  <si>
    <t>Secretaria técnica CLGR/CC</t>
  </si>
  <si>
    <t>No. de CLGR/CC /No. de CLGR/CC con Secretaria técnica del IDIGER x100</t>
  </si>
  <si>
    <t>1. Elaborar los Lineamientos del plan de acción CLGR/CC por parte de la líder del proceso de gestión local, con aprobaciónd del Subdirector para la Reducción de Riesgos y Adaptación al Cambio Climático
2. Aprobación y seguimiento a planes de acción en las 20 localidades.
3. Una sesión ordinaria mensual CLGR/CC en las 20 localidades
4. - Promover las acciones de articulación y
promoción de gestión del riesgo y adaptación al
cambio climático.</t>
  </si>
  <si>
    <t>Plan de acción de los Consejos Locales de Gestión del Riesgo y Cambio Climático -CLGR/CC-
Actas de los Consejos Locales de Gestión del Riesgo y Cambio Climático -CLGR/CC-  aprobaas y firmadas (formato SD-FT-01)</t>
  </si>
  <si>
    <t>Equipo de gestión local
Profesional Especializado 222-29</t>
  </si>
  <si>
    <t>Adelantar en un 100% el  proceso de elección de representantes de organizaciones sociales y comunitarias ante los Consejos Locales de Gestión del Riesgo y Cambio Climático -CLGR/CC-</t>
  </si>
  <si>
    <t xml:space="preserve">Representantes de organciaciones sociales y comunitarias </t>
  </si>
  <si>
    <t>Porcentaje de avance en el proceso de elección</t>
  </si>
  <si>
    <t>1. Convocatoria al proceso de elección de representantes de organizaciones sociales y comunitarias
2. Inscripción y validación de organizaciones.
3. Asamblea de elección de representantes</t>
  </si>
  <si>
    <t xml:space="preserve">Representantes de organizaciones sociales y comunitarios electos
20 asambleas desarrolladas
</t>
  </si>
  <si>
    <t>Conceptualización, desarrollo de documentos técnicos, cartográficos y gestión intra e interinstitucional del Plan de Acción climática</t>
  </si>
  <si>
    <t>Formulación e Implementación del plan de acción de adaptación al cambio climático</t>
  </si>
  <si>
    <t>Porcentaje de avance en la formulación y ejecución del plan de acción</t>
  </si>
  <si>
    <t>1.Coordinar la implementación del plan de acción  de adaptación al cambio climático desde la misionalidad del IDIGER
2. Propiciar espacios de articulación en seguimiento:  Realizar la articulación de los instrumentos de planeación  de gestión del riesgo y cambio climático con las acciones de reducción y adaptación al cambio climático.
3.  Realizar jornadas de fortalecimiento institucional orientadas a evaluación y seguimiento de cambios culturales organizacionales</t>
  </si>
  <si>
    <t>Documentos Técnicos y/o participativos del PAC  y del POT- Componente de Adaptación al Cambio climático,  en articulación con las entidades del Sistema Distrital de Gestión del Riesgo y Cambio Climático -SDGRCC-
Actividades de supervisión de convenios, articulación intra e interinstitucional del Componente de Adaptación al Cambio climático, de los servidores(as) del IDIGER.</t>
  </si>
  <si>
    <t>Profesional Especializado de Cambio Climático</t>
  </si>
  <si>
    <t>Elaboracion del 100% de un instrumento financiero de transferencia del riesgo</t>
  </si>
  <si>
    <t>Documento financiero</t>
  </si>
  <si>
    <t>Porcentaje de avance en la elaboracion del documento</t>
  </si>
  <si>
    <t>Acciones requeridas para la materializacion de instrumento financiero</t>
  </si>
  <si>
    <t>Instrumento financiero de transferencia del riesgo</t>
  </si>
  <si>
    <t>Profesional Especializado de Protección Financiera</t>
  </si>
  <si>
    <t xml:space="preserve">Fortalecimiento y apoyo a las instancias territoriales con la articulación de los instrumentos de planeación de gestión de riesgos para adelantar acciones de reducción de riesgo </t>
  </si>
  <si>
    <t>Orientar el 100% de la formulación e implementación de los instrumentos que sean solicitados por las instancias territoriales en el marco del Decreto Nacional 2157 de 2017</t>
  </si>
  <si>
    <t>Instancias territoriales asistidas</t>
  </si>
  <si>
    <t>Instancias asistidas realizadas/instancias asistidas según requerimiento x 100</t>
  </si>
  <si>
    <t>Orientar en la formulación e implementación de los Planes de Gestión de Riesgo de Desastre de Entidades Publicas y Privadas -PGRDEPP- en el marco del Decreto Nacional 2157 de 2017, en los tres escenarios de riesgo de trabajo para gestión sectorial:
1.Sector Servicios Públicos, Redes y Transporte
2. Sector Industrial
3. Sector construcción y Aglomeraciones</t>
  </si>
  <si>
    <t>Asistencia técnica  a las instancias territoriales</t>
  </si>
  <si>
    <t xml:space="preserve">
Profesional Especializado de Gestión Sectorial</t>
  </si>
  <si>
    <t>Contrucción de obras de mitigación</t>
  </si>
  <si>
    <t>No. obras ejecutadas</t>
  </si>
  <si>
    <t>1. Estructuración del proceso precontractual y contractual para la ejecución de obras.
2. Ejecución de obra.</t>
  </si>
  <si>
    <t xml:space="preserve">Obras ejecutadas </t>
  </si>
  <si>
    <t>Equipo de ejecución de obras de mitigación. Profesional Especializado 222-23</t>
  </si>
  <si>
    <t>3. Modernizar el sistema de Información de Gestión de Riesgos y Cambio Climático con enfoque de escenarios</t>
  </si>
  <si>
    <t>Mantenimiento de los canales de comunicación entre TICS y las demás áreas y oficinas.  Tener la herramienta tecnológica Gitlab operativa dentro de nuestro proceso.</t>
  </si>
  <si>
    <t>Gestionar el desarrollo del 100% de las soluciones informáticas asignadas por la dirección general, subdirecciones y oficinas de la entidad.</t>
  </si>
  <si>
    <t>Gestor por Demanda de Desarrollos in house</t>
  </si>
  <si>
    <t>Numero de requerimientos implementados /
Numero de requerimientos solicitados</t>
  </si>
  <si>
    <t>Coordinar, controlar y verificación de ciclo de vida de cada aplicativo y o  solución in house del IDIGER.</t>
  </si>
  <si>
    <t>Realizar el desarrollo con estándares de calidad de los aplicativos informáticos que soportan las actividades de las subdirecciones misionales y la dirección general</t>
  </si>
  <si>
    <t>Jefe Oficina Tecnologías de la Información y las Comunicaciones</t>
  </si>
  <si>
    <t>PU Luis Fernando Sanchez
PE Jesús Acevedo</t>
  </si>
  <si>
    <t>Implementar las políticas y procedimientos para salvaguardar los sistemas de información.</t>
  </si>
  <si>
    <t>Administrar y fortalecer la seguridad perimetral del IDIGER.</t>
  </si>
  <si>
    <t>100</t>
  </si>
  <si>
    <t>Incidentes de Seguridad Tecnológica</t>
  </si>
  <si>
    <t>Numero de Incidentes registrados en el mes. 
( 0 (cero) incidentes se determina como un 100% de cumplimiento)</t>
  </si>
  <si>
    <t>Prevenir, controlar y mitigar los incidentes, actividades sospechosas y amenazas (internas o externas) que afecten el normal funcionamiento del IDIGER.
Minimizar los tiempos de respuestas para resolver cualquier tipo de incidente que afecte la seguridad perimetral del IDIGER.
Identificación y reforzamiento de vulnerabilidades en nuestros sistemas de información.</t>
  </si>
  <si>
    <t>Informe de Gestión Mensual de Infraestructura tecnológica.</t>
  </si>
  <si>
    <t>PE José Alejandro Suarez
PE Francisco Pulido</t>
  </si>
  <si>
    <t>Definición y creación de visores geográficos para la exposición de información relevante a la toma de decisión en GRD.</t>
  </si>
  <si>
    <t>Desarrollar dos (2) visores de información geográfica sobre la Gestión del Riesgo</t>
  </si>
  <si>
    <t>Visores implementados</t>
  </si>
  <si>
    <t>Número de visores implementados</t>
  </si>
  <si>
    <t>Identificar el inventario de información geográfica del IDIGER.
Definir la información a mostrar en visores geográficos.
Desarrollar visores geográficos con información de interés para la ciudadanía, y demás actores y grupos de interés en la gestión del riesgo.</t>
  </si>
  <si>
    <t>Visor geográfico</t>
  </si>
  <si>
    <t>PU Luisa Fernanda Bernal
PU Mishell Salinas</t>
  </si>
  <si>
    <t>6. implementar la estrategia del servicio a la ciudadanía y a los grupos de interés del IDIGER, brindando soluciones integrales para el acceso a la información y mejora en la prestación de los servicios, procurando calidad, calidez y oportunidad en armonía con los principios de transparencia, prevención y lucha contra la corrupción.</t>
  </si>
  <si>
    <t>Diseñar una estrategia de sensibilización para funcionarios y contratistas del IDIGER  que permita  la mejora continua en la atencion al ciudadano</t>
  </si>
  <si>
    <t xml:space="preserve">Desarrollar 1 estrategia de sensibilización y fortalecimiento de las capacidades de funcionarios(as) y contratistas de la Entidad bajo los conceptos de calidad, calidez, coherencia y oportunidad en el servicio a la ciudadanía. </t>
  </si>
  <si>
    <t>Porcentaje estrategia de sensibilización y fortalecimiento bajo los conceptos de calidad, calidez, coherencia y oportunidad en el servicio a la ciudadanía realizada</t>
  </si>
  <si>
    <t>Porcentaje de avance de la estrategia de sensibilización</t>
  </si>
  <si>
    <t>Estructurar la estrategia
Definir los contenidos asociando los conceptos de calidad, calidez y coherencia
Definir la población Objetivo
Definir las fases o etapas
Establecer como se hará la divulgación
Definir el cronograma
Aprobación del documento</t>
  </si>
  <si>
    <t>Subdirectora Corporativa y Asuntos Disciplinarios</t>
  </si>
  <si>
    <t xml:space="preserve">Narda Natagaima Profesional Universitario </t>
  </si>
  <si>
    <t>Mediante campañas de comunicación externa se pretende incrementar el conocimiento de estos temas a los habitantes de la ciudad de Bogotá</t>
  </si>
  <si>
    <t>Campañas realizadas en gestión del riesgo y cambio climático</t>
  </si>
  <si>
    <t>Fortalecer el conocimiento en gestión de riesgos y cambio climático</t>
  </si>
  <si>
    <t>Asesor en Comunicación</t>
  </si>
  <si>
    <t>Diseñador gráfico/ Comunicador Social y periodista</t>
  </si>
  <si>
    <t>Fuerte presencia en los medios virtuales con los que cuenta la entidad y fortalecimiento de la divulgación que se realiza sobre el ejercicio de simulacros.</t>
  </si>
  <si>
    <t>Promover para 3.000.000 personas la gestión de riesgos y adaptación al cambio climático</t>
  </si>
  <si>
    <t>Cantidad de personas informadas</t>
  </si>
  <si>
    <t>Número de personas informadas</t>
  </si>
  <si>
    <t>1. Estrategia de comunicación para las plataformas virtuales.
2. Realización de las piezas comunicativas gráficas y audiovisuales.
3. Divulgación a través de las plataformas virtuales.
4. Informe estadístico de alcance en los difertentes medios virtuales.</t>
  </si>
  <si>
    <t>Mantener informada a más personas sobre los temas misionales de la entidad</t>
  </si>
  <si>
    <t>Comunicador social y Periodista/ Community manager/ Web máster</t>
  </si>
  <si>
    <t>Capacitación dinámica e interactiva</t>
  </si>
  <si>
    <t>Realizar una capacitación anual para comunicadores sociales – periodistas en Gestión de Riesgos y Cambio Climático</t>
  </si>
  <si>
    <t>Capacitación a periodistas</t>
  </si>
  <si>
    <t>Capacitación a periodistas realizada</t>
  </si>
  <si>
    <t xml:space="preserve">1. Planteamiento de temas para la capacitación, estrategia de divulgación, medio de realización.
2. Diseño de piezas comunicativas para la invitación
3. Divulgación de la invitación a los periodistas
4. Realización de la capacitación
</t>
  </si>
  <si>
    <t>Capacitación a peridistasen el tema de gestión de riesgos y cambio climático</t>
  </si>
  <si>
    <t>Comunicador social y Periodista/ Community manager/ diseñador gráfico y realizador audiovisual</t>
  </si>
  <si>
    <t>Proyecto</t>
  </si>
  <si>
    <t>Realizar el 100% de los actos administrativos y los reportes relacionados con los instrumentos de planificación del distrito, la región o la nación y de las políticas públicas distritales en los que deba participar el IDIGER.</t>
  </si>
  <si>
    <t>Actos administrativos y/o reportes realizados</t>
  </si>
  <si>
    <t xml:space="preserve">
Número de actos administrativos y/o reportes realizados / Número de actos administrativos y/o reportes solicitados * 100</t>
  </si>
  <si>
    <t>1. Articular la formulación y/o revisión de los instrumentos de planificación del distrito, la región o la nación y las políticas públicas distritales, en los cuales se deba incorporar la gestión del riesgo y/o del cambio climático y deba participar el IDIGER.
2. Articular el reporte relacionado con la ejecución de acciones de los instrumentos de planificación del distrito, la región o la nación y de las políticas públicas distritales, en las que deba participar el IDIGER.</t>
  </si>
  <si>
    <t>Actos administrativos que incorporen recomendaciones, ajustes y revisión de los instrumentos distritales, regionales o nacionales y/o políticas  públicas distritales. 
Reportes a los instrumentos distritales, regionales o nacionales  y a los  planes de acción de las políticas públicas distritales reportados.</t>
  </si>
  <si>
    <t xml:space="preserve"> Atender el 100% de los requerimientos relacionados con los Fondos de Inversión Local.</t>
  </si>
  <si>
    <t>Requerimientos de inversión local en gestión de riesgos y adaptación al cambio climático atendidos</t>
  </si>
  <si>
    <t>Requerimientos de inversión local atendidos/ Requerimientos solicitados *100</t>
  </si>
  <si>
    <t>1. Desarrollar las acciones necesarias para la articulación de los presupuestos participativos locales en los cuales deba participar el IDIGER.
2. Coordinar la elaboración de los conceptos previos y favorables frente a los criterios de elegibilidad y viabilidad de los proyectos de inversión local solicitados por las Alcaldías Locales.</t>
  </si>
  <si>
    <t>Requerimientos en el marco de la inversión local atendidos.</t>
  </si>
  <si>
    <t xml:space="preserve">Avance de las acciones encaminadas al mejoramiento MIPG  
</t>
  </si>
  <si>
    <t>Avance de las actividades ejecutadas/Avance actividades programadas * 100</t>
  </si>
  <si>
    <t>1. Definir e implementar los lineamientos e instrumentos para el Fortalecimiento organizacional y simplificación de procesos MENSUAL (8,33)
2. Asesoriamiento a la formulación de riesgos y Monitoreo a las gestión de riesgos institucional MAYO, SEPTIEMBRE Y ENERO
3. Reporte FURAG MARZO
4. Formulación y seguimiento al PAAC y mapa de riesgos de corrupción MAYO, SEPTIEMBRE Y ENERO
5. Monitoreo de los contenidos del link de transparencia y acceso a la información pública MAYO, SEPTIEMBRE Y ENERO
6. Seguimiento a la estrategia de racionalización de trámites  AGOSTO  Y DICIEMBRE
7. Monitoreo al Indice de Transparencia de la Procuraduria ITA ANUAL
8. Orientar la formulación de la estrategia de Participación Ciudadana JUNIO Y NOVIEMBRE
9. Ejecutar la estrategia de Rendición de Cuentas ABRIL, MAYO Y JUNIO
0. Control de Calidad a los informes ambientales PIGA-PACA-Huella de Carbono-Auditoria SDA
11. Atención a requerimientos de los líderes de política MIPG MENSUAL (A DEMANDA)
12. Formulación y seguimiento a planes de mejoramiento MENSUAL</t>
  </si>
  <si>
    <t>Procesos actualizados
Informes de segunda línea de defensa
FURAG reportado
PAAC y Mapas de Riesgos formulado y con seguimiento
Informe de cumplimiento
Trámites actualizados y disponibles para la ciudadanía
Medición del ITA
Estrategia de Participación Ciudadana
Estrategia de Rendición de cuentas
Estrategia de Rendición de cuentas
Planes de mejoramiento formulados y con seguimiento</t>
  </si>
  <si>
    <t>Avance del seguimiento al plan estratégico y planes de accion PEI - PA</t>
  </si>
  <si>
    <t>Avance ejecutado/Avance programado * 100</t>
  </si>
  <si>
    <t>13. Seguimiento a la implementación Plan Estratégico Institucional - PEI (2020-2024) (misión, visión, objetivos estratégicos, asesoría en la formulación de planes de acción y estratégicos y seguimiento a metas e indicadores) MENSUAL</t>
  </si>
  <si>
    <t>Monitoreo a metas e indicadores</t>
  </si>
  <si>
    <t xml:space="preserve">Número de actividades realizadas </t>
  </si>
  <si>
    <t xml:space="preserve">Número de  actividades realizadas  / Numero total de actividades programadas ) * 100 </t>
  </si>
  <si>
    <t xml:space="preserve"> Sensibilización de funcionarios y contratistas en Ley de Transparencia 
1. Definir la estrategia  (comunicaciones y  OAP)
2. Mesa de trabajo por área
3. Capacitacion
4. Piezas comunicativas </t>
  </si>
  <si>
    <t xml:space="preserve">Mejorar el conocimiento de funcionarios y contratistas en Ley de Transparencia  </t>
  </si>
  <si>
    <t>Proyectos de inversión con seguimiento</t>
  </si>
  <si>
    <t>Número de seguimientos realizados a los proyectos de inversión/Numero de seguimientos  programados</t>
  </si>
  <si>
    <t>1. Asesorar y orientar en la estructuración del seguimiento de los proyectos de inversión y metas PDD acorde a los lineamientos de la  Secretaría Distrital de Planeación.
2. Gestionar la actualizacion de las herramientas insumo  para el seguimiento  al cumplimiento de las metas fisicas y presupuestales de los proyectos de inversión.
3. Preparar los informes correspondientes al seguimiento de los proyectos de inversión.
4. Cargar la información de seguimiento y generar los soportes correspondientes.</t>
  </si>
  <si>
    <t>Informes de seguimiento reportados</t>
  </si>
  <si>
    <t>Numero de requerimientos con respuesta oportuna</t>
  </si>
  <si>
    <t xml:space="preserve">Número de requerimientos realizados con respuesta/Numero de requerimientos solicitados </t>
  </si>
  <si>
    <t>1. Revisión del requerimiento.
2.Solicitud de información a los diferentes proyectos involucrados
3.Consolidación de información</t>
  </si>
  <si>
    <t>Requeriemientos con respuesta oportuna</t>
  </si>
  <si>
    <t>Revisiones y ajustes realizados a  las herramientas de consolidación y seguimientos.</t>
  </si>
  <si>
    <t xml:space="preserve">Número de ajustes, revisiones  realizadas/ Número de ajustes, revisiones  solicitadas por los Gerentes de proyecto de inversión </t>
  </si>
  <si>
    <t xml:space="preserve">1. Solicitudes realizadas por cada uno de los Gerentes de los proyectos de inversión.
2. Revisión  y tramite de las solicitudes por parte de la Oficina Asesora de Planeación.
</t>
  </si>
  <si>
    <t>Herrramientas de consolidación y seguimiento a los recursos presupuestales, revisadas,  y actualizadas.</t>
  </si>
  <si>
    <t>Seguimientos  realizados a los indicadores PMR, Ciudad y ODS</t>
  </si>
  <si>
    <t>Número de seguimientos realizados/ Número programados</t>
  </si>
  <si>
    <t>1. De acuerdo a la programación establecida por la Secretaria Distrital de Planeación, la Secretaria Distrital de Ambiente y la Secretaria Distrital de Hacienda se solicita la información a las difeferentes dependencia de la entidad.
2. Se revisa la información reportada por las dependencias
3. Se consolida y se reporta segun requerimiento</t>
  </si>
  <si>
    <t>Indicadores PMR, Ciudad y ODS con seguimiento</t>
  </si>
  <si>
    <t>Ejecución de reserva presupuestal programada.</t>
  </si>
  <si>
    <t xml:space="preserve">Porcentaje de ejecución proyecto de inversión </t>
  </si>
  <si>
    <t>Presupuesto ejecutado / Presupuesto programado</t>
  </si>
  <si>
    <t>1. Hacer seguimiento a las reservas presupuestales .
2. Actualizar la caracterización del proceso
3. Actualizar formatos, procedimientos, planes, guías, instructivos,  y/o protocolos.</t>
  </si>
  <si>
    <t>Documentos asociados al proceso actualizados y disponibles</t>
  </si>
  <si>
    <t>Crear, actualizar o eliminar los documentos asociados al proceso</t>
  </si>
  <si>
    <t>Porcentaje de documentos del proceso actualizados</t>
  </si>
  <si>
    <t>Número de documentos actualizados/Número total de documentos identificados por actualiza * 100</t>
  </si>
  <si>
    <t>1. Identificar los documentos a crear. Actualixzar y eliminar del proceso.
2. Actualizar la caracterización del proceso
3. Actualizar formatos, procedimientos, planes, guías, instructivos,  y/o protocolos.</t>
  </si>
  <si>
    <t>Fortalecimiento del soporte tecnológico oportuno a las demás áreas y oficinas del Instituto.</t>
  </si>
  <si>
    <t>Solicitudes Soporte Tecnológicos</t>
  </si>
  <si>
    <t>Solicitudes atendidas / Solicitudes registradas en el software de mesa de ayuda y/o nuestros sistemas de información.</t>
  </si>
  <si>
    <t xml:space="preserve">Atender la totalidad de requerimientos registrados en la herramienta de Mesa de Servicios y/o Oficina TICS, para garantizar la operación tecnológica en los servicios misionales y administrativos </t>
  </si>
  <si>
    <t>Informe de requerimientos atendidos durante el periodo a través de la herramienta de Mesa de Servicio y/o Oficina TICS. Fortalecimiento y continuidad de los procesos tecnológicos que soportan los objetivos misionales del IDIGER.</t>
  </si>
  <si>
    <t>Ejecutar el 100% del presupuesto asignado al proceso</t>
  </si>
  <si>
    <t>Ejecución presupuesto</t>
  </si>
  <si>
    <t xml:space="preserve">Presupuesto ejecutado  / Presupuesto programado </t>
  </si>
  <si>
    <t>Realizar la gestión correspondiente a la contratación de personal por prestación de servicios y contratación de proveedores de acuerdo al PAA asignado, seguimiento y supervisión de todos los procesos contractuales de la oficina TICS</t>
  </si>
  <si>
    <t>Ejecución presupuesto 2021</t>
  </si>
  <si>
    <t>Solicitudes de acceso gestionadas  en los Sistemas de Información.</t>
  </si>
  <si>
    <t>Solicitudes atendidas / Solcitudes requeridas = % avance</t>
  </si>
  <si>
    <t xml:space="preserve">Creación, configuración y soporte a usuarios del SIRE en  sus distintos  módulos y  componentes.
Desarrollo de capacitaciones para usuarios funcionales del SIRE.
Creación, configuración, soporte y actualizaciones a SI-CAPITAL. </t>
  </si>
  <si>
    <t>Sistemas de gestión de la Información fortalecidos y actualizados que soporten  el cumplimiento de los objetivos misionales del IDIGER.</t>
  </si>
  <si>
    <t>Administrar y fortalecer la plataforma de infraestructura tecnológica de la entidad asegurando el  acceso a portales de internet y sistemas administrativos.</t>
  </si>
  <si>
    <t>Disponibilidad  On Line IDIGER.</t>
  </si>
  <si>
    <t>Porcentaje de indisponibilidad / el porcentaje contratado de los servicios de conectividad del IDIGER</t>
  </si>
  <si>
    <t xml:space="preserve">Controlar y monitorear la disponibilidad on line de nuestros sistemas de información </t>
  </si>
  <si>
    <t>Disponibilidad  de los servicios de conectividad al 99%</t>
  </si>
  <si>
    <t>Gestor de Seguimiento de Mantenimientos</t>
  </si>
  <si>
    <t xml:space="preserve">Estaciones con mantenimiento / total estaciones </t>
  </si>
  <si>
    <t>Realizar los mantenimientos preventivos y correctivos de la redes de monitoreo y telecomunicaciones del IDIGER.</t>
  </si>
  <si>
    <t>Informe de mantenimientos preventivos y correctivos de telecomunicaciones y redes de monitoreo</t>
  </si>
  <si>
    <t xml:space="preserve">Formular e implementar los planes asociados al proceso. </t>
  </si>
  <si>
    <t>Plan Estratégico de Talento Humano formulado y ejecutado.</t>
  </si>
  <si>
    <t>Porcentaje de avance en la formulación y ejecución del plan estratégico de talento humano.</t>
  </si>
  <si>
    <t>1. Realizar los diagnósticos de actividades para incorporar en el plan estratégico de Talento Humano. Peso de la actividad(10%)
2. Identificar las actividades prioritarias del plan estratégico de talento humano, para ser incluidas en el PETH 2021.Peso de la actividad (10%)
3. Elaborar y divulgar el Plan Estratégico de Talento Humano - PETH  2021 Peso de la actividad (20%)
4. Implementar el Plan Estratégico de Talento Humano - PETH 2021. Peso Porcentual (40%)
5. Hacer seguimiento y evaluación de la implementación del Plan Estratégico de Talento Humano - PETH 2021.Peso Porcentual (10%)</t>
  </si>
  <si>
    <t>1. Realizar el diagnóstico de necesidades institucionales de capacitación. Peso de la actividad(10%)
2. Identificar las necesidades prioritarias de capacitación, para ser incluidas en el PIC 2021.Peso de la actividad (10%)
3. Elaborar y divulgar el Plan Institucional de Capacitación- PIC  2021 Peso de la actividad (20%)
4. Implementar el Plan Institucional de Capacitación - PIC  2021. Peso Porcentual (40%)
5.  Hacer seguimiento y evaluación del Plan institucional de Capacitación - PIC 2021. Peso Porcentual (40%)
5. Hacer seguimiento y evaluación de la implementación del Plan Institucional de Capacitación - PIC 2021.Peso Porcentual (10%)</t>
  </si>
  <si>
    <t>Plan institucional de capacitación formulado y ejecutado</t>
  </si>
  <si>
    <t>Porcentaje de avance en la formulación y ejecución del plan de capacitación</t>
  </si>
  <si>
    <t xml:space="preserve">1. Realizar el diagnóstico de necesidades institucionales de bienestar. Peso de la actividad(10%)
2. Identificar las necesidades prioritarias de bienestar, para ser incluidas en el plan de bienestar e incentivos 2021.Peso de la actividad (10%)
3. Elaborar y divulgar el Plan de Bienestar e Incentivos 2021 Peso de la actividad (20%)
4. Implementar el Plan de Bienestar e Incentivos 2021. Peso Porcentual (40%)
5.  Hacer seguimiento y evaluación del Plan de Bienestar e Incentivos  2021. Peso Porcentual (10%)
</t>
  </si>
  <si>
    <t xml:space="preserve">1. Realizar los diagnósticos de actividades para incorporar en el plan anual de seguridad y salud en el trabajo. Peso de la actividad(10%)
2. Identificar las actividades prioritarias del plan anual de seguridad y salud en el trabajo, para ser incluidas en dicho plan.Peso de la actividad (10%)
3. Elaborar y divulgar el Plan Anual de Seguridad y Salud en el Trabajo 2021 Peso de la actividad (20%)
4. Implementar el Plan Anual de Seguridad y Salud en el Trabajo 2021. Peso Porcentual (40%)
5.  Hacer seguimiento y evaluación del Plan Anual de Seguridad y Salud en el Trabajo  2021. Peso Porcentual (10%)
</t>
  </si>
  <si>
    <t>Fortalecimiento contínuo de las condiciones de salud de los colaboradores de la Entidad.
Creación e implementación de pácticas de comportamiento seguro que permitan disminuir los niveles de accidentaldad de la Entidad.
Cumplimiento normativo del IDIGER en materia de Seguridad y Salud en el Trabajo.</t>
  </si>
  <si>
    <t>Plan Anual de Seguridad y Salud en el Trabajo formulado y ejecutado</t>
  </si>
  <si>
    <t>Porcentaje de avance en la formulación y ejecución del plan anual de seguridad y salud en el trabajo.</t>
  </si>
  <si>
    <t>1. Realizar el diagnóstico de la gestión de integridad a fin de definir el Plan  de Integridad 2021. Peso de la actividad (10%)
2. Elaborar y divulgar el Plan de integridad 2021. Peso de la Actividad (30%)
3. Implementar el Plan de Integridad 2021. Peso de la Actividad (40%)
4. Hacer seguimiento y evaluar l implementación deL Plan de Integridad 2021. Peso de la actividad (20%)</t>
  </si>
  <si>
    <t>Plan Anual de Integridad formulado y ejecutado</t>
  </si>
  <si>
    <t>Porcentaje de avance en la formulación y ejecución del plan de integridad 2021</t>
  </si>
  <si>
    <t>Proceso gestión del conoc</t>
  </si>
  <si>
    <t>Documentos del proceso</t>
  </si>
  <si>
    <t>Identificar procesos que aportan a la gestión del conocimiento e innovación
Elaborar la Caracterización, procedimientos y formatos del proceso</t>
  </si>
  <si>
    <t>Proceso documentado</t>
  </si>
  <si>
    <t>Generar espacios formales e informales para compartir y retroalimentar conocimientos y buenas prácticas realizadas por los servidores(as) de la Entidad</t>
  </si>
  <si>
    <t>Espacios  de transferencia  de conocimientos realizados .</t>
  </si>
  <si>
    <t>Número  de espacios  de transferencia  de conocimientos realizados</t>
  </si>
  <si>
    <t>1. Definir  temas  a   tratar.
2. Realizar  convocatoria  a  los servidores(as) de la entidad.
3. Elaborar un informe donde se incluya un balance de los resultados productos de los  espacios.
4. Entregar  los soportes (Fotográfico, listas de asistencias)</t>
  </si>
  <si>
    <t>2  Espacios de transferencias   y  buenas prácticas realizadas.</t>
  </si>
  <si>
    <t>Aportar en lo que corresponda la construcción, divulgación y Ejecución del Plan de Participación Ciudadana</t>
  </si>
  <si>
    <t>Formulación Plan de Participación Coidadana</t>
  </si>
  <si>
    <t>Número de acciones ejecutadas/ Número de acciones programadas x 100</t>
  </si>
  <si>
    <t>1. Realizar el diagnóstico del estado actual de la participación ciudadana en la entidad.
2. Paso 1.  Identificación de actividades que involucran procesos de participación.
3.  Paso 2. Definir la estrategia para la ejecución del plan.
4.  Paso 3.  Divulgar el plan y retroalimentar.
5. Ejecutar el Plan de participación
6. Evaluación de Resultados</t>
  </si>
  <si>
    <t>1 plan de particiación ciudadana en ejecución</t>
  </si>
  <si>
    <t>Aportar en lo que corresponda la elaboración de la estrategia racionalización de trámites PAAC</t>
  </si>
  <si>
    <t>Avance documento racionalización antitrámites</t>
  </si>
  <si>
    <t xml:space="preserve">1. Construir el inventario de trámites y otros procedimientos administrativos.
2. Registrar y actualizar trámites  y otros procedimientos administrativos en el SUIT.
3.  Identificar trámites de alto impacto y priorizar
4.  Formular la estrategia de racionalización de trámites para el PAAC
</t>
  </si>
  <si>
    <t>1 estrategia de racionalización de trámites para 2021 formulada</t>
  </si>
  <si>
    <t xml:space="preserve">Proveer los bienes y servicios que la Entidad requiera para su adecuado funcionamiento. </t>
  </si>
  <si>
    <t>Ejecución gastos de provisión de bienes y/o servicios</t>
  </si>
  <si>
    <t>(Valor ejecutado en el plan de adquisiciones de los gastos  a cargo de gestión administrativa/Valor programado en el plan de adquisiciones de los gastos  a cargo de gestión administrativa)*100</t>
  </si>
  <si>
    <t>1. Realizar las inspecciones a la infraestructura fisica y efectuar el procedimiento ADM-PD-7 Administración y Mantenimiento de la
Infraestructura
2. Recibir las inspecciones preoperacionales de vehículos, analizarlas y programar los mantenimientos preventivos o correctivos a que haya lugar
3. Revisar el plan de adquisiciones y realizar la gestión correspondiente para ejecutar los recursos de conformidad con las fechas estipuladas para los procesos contractuales. Para los gastos no contractuales como administración y servicios públicos realizar la gestión de pago
4. Realizar los traslados presupuestales y las modificaciones al plan de adquisiciones a que haya lugar para dar cumplimiento con las necesidades de la Entidad</t>
  </si>
  <si>
    <t>Mantenimiento preventivo y correctivo de la Infraestructura de la Entidad y de los vehículos, para mantenerlos en buen estado
Ejecutar el presupuesto asignado para el suministro y provisión de bienes y servicios  generales para el correcto funcionamiento de la Entidad</t>
  </si>
  <si>
    <t>Divulgar Información sobre Movilidad Sostenible y seguridad vial a los colaboradores de la Entidad para reducir el riesgo de siniestros viales y fomentar el uso de medios de transporte sostenibles</t>
  </si>
  <si>
    <t>Sensibilización en movilidad sostenible y seguridad vial</t>
  </si>
  <si>
    <t>No. Actividades realizadas</t>
  </si>
  <si>
    <t>1. Realizar una actividad de movilidad sostenible o de seguridad vial de forma mensual
2. Realizar el cálculo semestral de los  indicadores de resultados del PESV
3. Realizar el cálculo semestral de disminución de huella de carbono por traslados en medios de transporte bicicleta y recorridos a pie de los servidores de la Entidad</t>
  </si>
  <si>
    <t>Disminuir los siniestros viales.
Disminuir la huella de carbono.</t>
  </si>
  <si>
    <t xml:space="preserve">Seguimiento a los servicios que provee el proceso de gestión administrativa en  los tiempos de respuesta </t>
  </si>
  <si>
    <t>Satisfacción del cliente interno frente a los servicios prestados</t>
  </si>
  <si>
    <t>(No. de seguimientos efectuados/ No. De seguimientos programados en el periodo)*100</t>
  </si>
  <si>
    <t>1. Realizar una actividad de seguimiento de forma mensual frente a:
Servicio de transporte (Seguimiento mínimo a un usuario de la Entidad frente al servicio de transporte)
Servicio de Cafetería (Seguimiento mínimo a un usuario de la Entidad frente al servicio de limpieza)
Servicio de Almacén (Seguimiento mínimo a un usuario frente de la Entidad frente a la entrega de un bien solicitado)</t>
  </si>
  <si>
    <t>Informe con el grado de satisfacción del cliente interno y mejoras a implementar de las sugerencias recibidas</t>
  </si>
  <si>
    <t xml:space="preserve">1. Número de procesos contractuales gestionados / Número de procesos contractuales radicados en la Oficina Asesora. 
</t>
  </si>
  <si>
    <t xml:space="preserve">1. Revisar la documentación entregada por las áreas con el fin de asesor o recomendar o tramitar los procesos radicados
2. Revisar y devolver solicitando ajustes o aprobar las pòlizas radicadas
3. Revisar las solicitudes de modificación, recomendar ajustes en caso de ser necesario y proceder a realizar las respectiva modificación
4. Revisar  las solicitudes de liquidación, recomendar austes y liquidar los contratos solicitados por las áreas
</t>
  </si>
  <si>
    <t xml:space="preserve">1. Ejecución del plan de adquisiciones. 
</t>
  </si>
  <si>
    <t xml:space="preserve">
2. Número de herramientas de gestión contractual actualizadas /Número de herramientos de gestión contractual identificadas.
</t>
  </si>
  <si>
    <t xml:space="preserve">1. Revisión de procedimientos, guias, manuales, para la actualización conforme la normatividad vigente.  
2. Aplicación de los procedimientos establecidos
3. Revisión documental de los procedimientos, cuya verificación se podrà realizar aleatoriamente. </t>
  </si>
  <si>
    <t xml:space="preserve">
2. Contar con procedimientos agiles y actualizados 
</t>
  </si>
  <si>
    <t xml:space="preserve">
3. Numero de Supervisores de contratos y apoyo a la Supervisión capacitados /Total de los Supervisores de contratos y apoyo a la supervisión 
</t>
  </si>
  <si>
    <t>1. Determinar los temas de las capacitaciones
2. Determiinar los funcionarios o contratistas que dictarán la capacitación
3. Establecer las fechas de las capacitaciones
4. Determinar la metodologia de la capacitación y su forma de realizarse
5. determinar la forma de verificar el cumplimiento del objetivo de la capacitación</t>
  </si>
  <si>
    <t xml:space="preserve">
3. Disminuir riesgos en la supervición de contratos
</t>
  </si>
  <si>
    <t xml:space="preserve">1.  Requerimientos jurídicos gestionados para la adquisición predial.
</t>
  </si>
  <si>
    <t xml:space="preserve">1. Número de requerimientos jurídicos para la adquisición predial gestionados/Número de requerimientos jurídicos solicitados.
</t>
  </si>
  <si>
    <t xml:space="preserve">1. Realizar Estudio de títulos y/o viabilidades jurídicas para la adquisición de predios
2. Elaborar Ofertas de compra
3. Elaborar Promesas de compraventa o contratos de venta de mejoras.
4. Elaborar Minutas de escritura Pública de compraventa.
5. Ingresar al almacen de la entidad los predios a nombre de la Entidad y trámitar los pagos. 
</t>
  </si>
  <si>
    <t xml:space="preserve">1. Adquisición de predios ubicados en zonas de alto riesgo no mitigable. </t>
  </si>
  <si>
    <t>2. Derechos de petición con respuesta.</t>
  </si>
  <si>
    <t xml:space="preserve">2. Número de peticiones con respuesta /Número de peticiones solicitadas </t>
  </si>
  <si>
    <t xml:space="preserve">Responder derechos de petición 
</t>
  </si>
  <si>
    <t xml:space="preserve">2. Cumplir con la normatividad relacionada con las respuestas a los derechos de petición. </t>
  </si>
  <si>
    <t>3. Requerimientos jurídicos atendidos para el saneamiento predial.</t>
  </si>
  <si>
    <t>3. Número de requerimientos jurídicos para el saneamiento predial gestionados/Número de requerimientos jurídicos para el saneamiento predial solicitados.</t>
  </si>
  <si>
    <t xml:space="preserve">
Estudio de viabilidad jurídica para el saneamientopredial.</t>
  </si>
  <si>
    <t xml:space="preserve">3. Realizar el estudio de la viabilidad jurídica para el saneamiento predial requerido. </t>
  </si>
  <si>
    <t xml:space="preserve">1. Procesos judiciales con seguimiento. 
</t>
  </si>
  <si>
    <t xml:space="preserve">4. Número de actuaciones Judiciales tramitadas / Número total de actuaciones requeridas. </t>
  </si>
  <si>
    <t>1. Emitir los escritos de contestación, recursos, práctica de pruebas, alegatos de conclusión, tutelas y oficios de cumplimiento y seguimiento de los procesos judiciales de manera oportuna, dentro de los términos legales.</t>
  </si>
  <si>
    <t>1.Acciones legales pertinentes en los tiempos establecidos.</t>
  </si>
  <si>
    <t xml:space="preserve">2. Asesorias juídicas atendidas. </t>
  </si>
  <si>
    <t xml:space="preserve">5. Número de asesorias  realizadas /Número de asesorias solicitadas. </t>
  </si>
  <si>
    <t>2. Prestar Asesoria Juridica a la Dirección General y a las Subdirecciones y Oficinas del IDIGER.</t>
  </si>
  <si>
    <t xml:space="preserve">2.  Atencióna las requerimientos de Asesorias Juridicas en los tiempos establecidos.
</t>
  </si>
  <si>
    <t>Desarrollar al 100% las acciones que permitan sostener el sistema contable de la entidad, bajo la Resolución 533 de 2015 y demás normas y lineamientos que la modifiquen emitidas por la Contaduría General de la Nación y la Secretaría de Hacienda</t>
  </si>
  <si>
    <t>Sostenibilidad Contable.</t>
  </si>
  <si>
    <t>No. De actividades ejecutadas/No. De actividades programadas</t>
  </si>
  <si>
    <t>1. Adecuada planificacion del  sistema contable
2. Recepción, procesamiento,verificación, análisis, conciliación y depuración de la información  
3. Presentación de las declaraciones tributarias y demás obligaciones impositivas 
4. Entrega de informes financieros y económicos a los usuarios internos, organismos de control y ciudadanía en general
5. politicas y procedimientos contables actualizadosy verificados.</t>
  </si>
  <si>
    <t>Estados Financieros, fiables verificables y razonables a los hechos econòmicos y financieros.</t>
  </si>
  <si>
    <t>Desarrollar  el  100% de las acciones del proceso de gestión presupuestal de la entidad.</t>
  </si>
  <si>
    <t>Revision y Registro de documentos de ejecucion presupuestal de vigencia, reserva y pasivo exigible de la  Entidad- IDIGER y FONDIGER</t>
  </si>
  <si>
    <t>Número de documentos presupuestales registrados/Número de documentos presupuestales por registrar en el mes</t>
  </si>
  <si>
    <t xml:space="preserve">1.-Revision de documentos presupuestales                                                                                                                                    2.- Registro oportuno de documentos presupuestales                                                                                                                                                                                                                                                                    </t>
  </si>
  <si>
    <t>Docuemntos presupuestales emitidos</t>
  </si>
  <si>
    <t>Desarrollar  el  100% de las acciones del proceso de gestión de PAC de la entidad.</t>
  </si>
  <si>
    <t>Registro de la reprogramacion de PAC</t>
  </si>
  <si>
    <t>Registro de reprogramacion de PAC/Total de PAC reprogramado</t>
  </si>
  <si>
    <t xml:space="preserve">1.-Revision y consolidación de la reprogramación del PAC                                         2.-Registro reprogramación de PAC                      </t>
  </si>
  <si>
    <t xml:space="preserve">Registro de la Reprogramción Anual Mensualizada de Caja (PAC) </t>
  </si>
  <si>
    <t>Tramitar Modificaciones presupuestales</t>
  </si>
  <si>
    <t>Cantidad de  Modificaciones presupuestales realizadas/ Total de modificaciones registradas en el periodo</t>
  </si>
  <si>
    <t xml:space="preserve">1.-Proyectar documentos de traslado presupuestal                                  2.-Registro traslado presupuestal                   </t>
  </si>
  <si>
    <t>Modificaciones presupuestales registradas</t>
  </si>
  <si>
    <t>Tramitar en el mes el 100% de las órdenes de Pago IDIGER radicadas correctamente por los contratistas</t>
  </si>
  <si>
    <t>Porcentaje de Órdenes de Pago IDIGER y FONDIGER giradas en el mes</t>
  </si>
  <si>
    <t>Número de órdenes de Pago giradas en el mes  / Total de órdenes de pago radicadas correctamente por los contratistas</t>
  </si>
  <si>
    <t>Tramitar en BogData y/o el Administrado Fiduciario , en estado Pagada, las órdenes de Pago radicadas correctamente por los contratistas</t>
  </si>
  <si>
    <t>Órdenes de Pago IDIGER y FONDIGER giradas en el mes</t>
  </si>
  <si>
    <t>Formular el documento preliminar del Sistema Integrado de Conservación.</t>
  </si>
  <si>
    <t>Sistema Integrado de Conservación.</t>
  </si>
  <si>
    <t>% de avance en la elaboración del Sistema Integrado de Conservación.</t>
  </si>
  <si>
    <t xml:space="preserve">1. Realizar diagnostico del plan de conservación (30%)
2. Realizar diagnostico del plan de preservación digital (30%)
3.Realizar mesas de trabajo con el archivo de Bogotá. (10%)
4.Proyectar el plan de conservación para su aprobación. (15%)
5. Proyectar el plan de preservación digital para su aprobación. (15%)
</t>
  </si>
  <si>
    <t>Documento preliminar del Sistema Integrado de Conservación.
Cumplimiento de la normatividad archivistica.</t>
  </si>
  <si>
    <t>Actualizar el Plan Institucional de Archivos - PINAR y el Programa de Gestión Documental - PGD.</t>
  </si>
  <si>
    <t>PINAR y PGD actualizados.</t>
  </si>
  <si>
    <t>% de avance en la actualización del PINAR y el PGD.</t>
  </si>
  <si>
    <t>1. Definir las actividades a ejecutar en cada uno de los proyectos del PINAR y PGD. (40%)
2. Realizar mesas de trabajo. (20%)
3. Actualizar los documentos del PINAR y PGD.  (40%)</t>
  </si>
  <si>
    <t>Documentos del PINAR y PGD actualizados.
Cumplimiento de la normatividad archivistica.</t>
  </si>
  <si>
    <t>Implementar la tabla tematica bajo la parametrización de CORDIS.</t>
  </si>
  <si>
    <t>Tabla tematica implementada bajo la parametrización de CORDIS.</t>
  </si>
  <si>
    <t>% de avance en la implementación de la tabla tematica bajo la parametrización de CORDIS.</t>
  </si>
  <si>
    <t>1. Solicitar los responsables en cada area de la administración de correspondencia. (30%)
2. Capacitar a los responsables para la implementacion de la tabla tematica en CORDIS. (50%)
3. Implementar la tabla tematica actualizada en CORDIS (20%)</t>
  </si>
  <si>
    <t>Tabla tematica implementada en CORDIS.
Administración adecuada de las comunicaciones oficiales de la Entidad.</t>
  </si>
  <si>
    <t>Realizar los traslados documentales vigencia 2020 al CAD.</t>
  </si>
  <si>
    <t>Plan de traslados documentales vigencia 2020 al CAD ejecutado.</t>
  </si>
  <si>
    <t>% de avance en la ejecución del plan de  traslados documentales vigencia 2020 al CAD</t>
  </si>
  <si>
    <t>1. Realizar el cronograma de traslados (30%)
2. Socializar el cronograma de traslados en las areas (30%)
3. Ejecutar el traslado de la documentación (40%)</t>
  </si>
  <si>
    <t>Traslados documentales vigencia 2020 ejecutados.</t>
  </si>
  <si>
    <t>Elaborar y actualizar los procedimientos, instructivos y guías del proceso de gestión documental.</t>
  </si>
  <si>
    <t>Procedimientos, instructivos y guías del proceso de gestión documental actualizados y elaborados.</t>
  </si>
  <si>
    <t>% de avance de la actualización y elaboración de los procedimientos, instructivos y guías del proceso de gestión documental.</t>
  </si>
  <si>
    <t xml:space="preserve">1. Actualizar los procedimientos vigentes conforme a las necesidades administrativas.  (50%)
2. Elaborar procedimientos conforme a las necesidades administrativas. (50%)
</t>
  </si>
  <si>
    <t>Procedimientos, instructivos y guías del proceso de gestión documental actualizados y elaborados.
Cumplimiento de la normatividad archivistica.</t>
  </si>
  <si>
    <t>Elaborar  y publicar  el informe de percepción de los ciudadanos que se acercaron a solicitar información y orientación a la oficina de atención al ciudadano y que aceptaron diligenciar el formato.</t>
  </si>
  <si>
    <t>Informe de encuestas de percepción de los ciudadanos que se acercaron a solicitar información y orientación a la oficina de atención al ciudadano y que aceptaron diligenciar el formato.</t>
  </si>
  <si>
    <t>2 Informes presentados y publicados</t>
  </si>
  <si>
    <t>1. Unificación y revisión de bases de datos. Peso de la actividad (10%)
2. Análisis de datos.  Peso de la actividad (20%)
3. Elaboración de documento. Peso de la actividad (40%)
4. Envio del documento a la subdirectora Corporativa y Asuntos Disciplinarios para revisión. Peso de la actividad(20%)
5 Solicitud a Comunicaciones de Publicación ( Peso de la actividad(10%)</t>
  </si>
  <si>
    <t>Servicio al ciudadano competente para cumplir los objetivos estratégicos de la Entidad.
Identificación de la percepción de los ciudadanos frente a la atención recibida.</t>
  </si>
  <si>
    <t>Elaborar y publicar el documento de caracterización ciudadanos - usuarios - grupos de interés que interactuaron con la entidad mediante solicitudes orientación o peticiones a través del grupo atención a la ciudadanía en la vigencia de 2020.</t>
  </si>
  <si>
    <t>Documento de caracterización ciudadanos - usuarios - grupos de interés que interactuaron con la entidad mediante solicitudes orientación o peticiones a través del grupo atención a la ciudadanía en la vigencia de 2020.</t>
  </si>
  <si>
    <t>1 Documento elaborado y publicado</t>
  </si>
  <si>
    <t>1. Solicitar a TICS el desarrollo del reporte de caracterización de CORDIS (10%)
2. Unificación y revisión de bases de datos. Peso de la actividad (10%)
3. Análisis de datos.  Peso de la actividad (25%)
4. Elaboración de documento. Peso de la actividad (25%)
5. Envio del documento a la subdirectora Corporativa y Asuntos Disciplinarios para revisión. Peso de la actividad(20%)
6 Solicitud a Comunicaciones de Publicación ( Peso de la actividad(10%)</t>
  </si>
  <si>
    <t>Servicio al ciudadano competente para cumplir los objetivos estratégicos de la Entidad.
Cumplimiento de la entidad frente a la normatividad vigente relacionada con la PPDSC.</t>
  </si>
  <si>
    <t xml:space="preserve">Elaborar estrategia de sensibilización y fortalecimiento de las capacidades de funcionarios(as) y contratistas de la Entidad bajo los conceptos de calidad, calidez, coherencia y oportunidad en el servicio a la ciudadanía. </t>
  </si>
  <si>
    <t>1. Estructurar la estrategia
2. Definir los contenidos asociando los conceptos de calidad, calidez y coherencia
3. Definir la población Objetivo
4 Definir las fases o etapas
5. Establecer como se hará la divulgación
6. Definir el cronograma
7. Aprobación del documento"</t>
  </si>
  <si>
    <t>Estrategia de sensibilización elaborada y aprobada</t>
  </si>
  <si>
    <t>Desarrollar el 100% de auditorías internas aprobadas por el Comité Institucional de Coordinación de Control Interno</t>
  </si>
  <si>
    <t>Ejecución  de las auditorías internas</t>
  </si>
  <si>
    <t>(Actividades de Auditorias internas ejecutadas/ Actividades de Auditorias internas as programadas )*100%</t>
  </si>
  <si>
    <t xml:space="preserve">1. Elaboración del Plan Anual de Auditorias  mediante Identificación de unidades auditables para la planeación de las actividades de evaluación independiente para la vigencia. (5%)
2. Aprobación del Plan Anual de Auditorias en el comité Institucional de control Interno.(5%)
3. Elaborar, presentar y publicar los informes de Auditoría Interna (90%)
</t>
  </si>
  <si>
    <t>Plan de Auditorias  e Informes de Auditoria Interna</t>
  </si>
  <si>
    <t>Realizar el 100% de informes de ley y de seguimiento establecidos en el plan anual de auditorías</t>
  </si>
  <si>
    <t xml:space="preserve"> Realización de informes de seguimiento y de ley </t>
  </si>
  <si>
    <t>(Informes de seguimiento y de ley  ejecutados/ informes de seguimiento y de ley  ejecutados )*100%</t>
  </si>
  <si>
    <t xml:space="preserve">
Elaboración y aproación del Plan Anual de Auditorias con los informes de seguimiento y de Ley (10%) .
Elaboración y socialización  del Informe de Seguimiento y de Ley(90%)
</t>
  </si>
  <si>
    <t xml:space="preserve">Producto: Informes de seguimiento y de ley </t>
  </si>
  <si>
    <t>Promover desde el rol de Secretaría Técnica del Comité Institucional de Coordinación de Control Interno el desarrollo del 100% de sesiones requeridas en la vigencia</t>
  </si>
  <si>
    <t>Desarrollo de sesiones de Comité Institucional de Coordinación de Control Interno</t>
  </si>
  <si>
    <t xml:space="preserve">(Sesiones desarrolladas/Sesiones programadas)*100 </t>
  </si>
  <si>
    <t xml:space="preserve">
Programar y convocar las  sesiones  de Comité (10%)
Desarrollar funciones de Secretaría Tecnica (70%)
Archivar los documentos de Comité (20%)</t>
  </si>
  <si>
    <t xml:space="preserve">Producto: Sesiones de Comité desarrolladas </t>
  </si>
  <si>
    <t xml:space="preserve">Promover desde el rol  de enfoque hacia la prevención  y  la relación con entes externos de control, desarrollar actividades de consultoria y acompañamiento </t>
  </si>
  <si>
    <t>Desarrollar el 100% actividades de consultoria y acompañamiento demandadas a la tercera línea de defensa  desde los roles designados por ley</t>
  </si>
  <si>
    <t>(Actividades de consultoria y acompañamiento ejecutadas/Actividades programadas)*100</t>
  </si>
  <si>
    <t xml:space="preserve">
Desarrollar acompañamientos solicitados de acuerdo a roles OCI (70%)
Desarrollar acompañamiento en comités con voz y sin voto (30%)</t>
  </si>
  <si>
    <t>Producto: Actividades de consultoria y acompañamiento ejecutadas</t>
  </si>
  <si>
    <t>Definir y ejecutar las políticas y lineamientos mediante la aplicación de instrumentos metodológicos para contribuir al
desarrollo sostenible de la ciudad y a la protección y mejoramiento de la calidad de vida de sus habitantes.</t>
  </si>
  <si>
    <t>5. Fortalecer el manejo de emergencias, calamidades y/o desastres en el marco del SDGR – CC en Bogotá D.C.
Fortalecer el manejo de emergencias, calamidades y/o desastres en el marco del  Sistema Distrital de Gestión del Riesgo y Cambio Climático en Bogotá D.C.</t>
  </si>
  <si>
    <t>Realizar acciones de planificación, organización, preparación, aprovisionamiento y coordinación de la respuesta a emergencias para darle manejo a este tipo eventos en el distrito capital de manera oportuna, eficiente y eficaz.</t>
  </si>
  <si>
    <t>4. Fortalecer la identificación y ejecución de acciones de reducción del riesgo al igual que las medidas de adaptación al cambio climático en Bogotá D.C.</t>
  </si>
  <si>
    <t>Planear, coordinar y ejecutar acciones que propendan por la mitigación del riesgo, la prevención del riesgo y la adaptación al cambio climático a través de intervenciones correctivas, prospectivas y de protección financiera para la reducción del riesgo y la adaptación al cambio climático de acuerdo a la Ley 1523 del 2012 y a la Ley 1931 del 2018, contribuyendo al desarrollo sostenible de la ciudad, la protección y el mejoramiento de la calidad de vida de los ciudadanos.</t>
  </si>
  <si>
    <t>Proporcionar lineamientos y servicios tecnológicos en materia de gestión de la información, mediante la administración
de la infraestructura, los sistemas de información y las comunicaciones en forma oportuna, eficiente y transparente que permita la interoperabilidad, el gobierno abierto, el fortalecimiento, integración e implementación de la innovación en TI, para garantizar la disponibilidad, integridad y confidencialidad de la información en la realización de las actividades
y cumplimiento de los objetivos estratégicos del IDIGER, en la toma de decisiones y la movilización institucional y social.</t>
  </si>
  <si>
    <t>Definir, coordinar y ejecutar acciones mediante la divulgación interna y externa de mensajes movilizadores que
promuevan una cultura de gestión de riesgos y adaptación al cambio climático para el posicionamiento del IDIGER como coordinador del SDGR-CC.</t>
  </si>
  <si>
    <t>Desarrollar acciones de la administración del talento humano, mediante la implementación y seguimiento de
instrumentos para el cumplimiento de los objetivos institucionales relacionados</t>
  </si>
  <si>
    <t>Pendiente documentar</t>
  </si>
  <si>
    <t xml:space="preserve">Generar conocimiento del Riesgo y los efectos de cambio climático mediante el análisis de información general y
detallada para definir acciones de reducción de riesgo, adaptación al cambio climático y manejo de desastres en la
ciudad.
</t>
  </si>
  <si>
    <t>4. Fortalecer la identificación y ejecución de acciones de reducción del riesgo al igual que las medidas de adaptación al cambio climático en Bogotá D.C.
Fortalecer la identificación y ejecución de acciones de reducción del riesgo y las medidas de adaptación al cambio climático en Bogotá D.C.</t>
  </si>
  <si>
    <t>5. Fortalecer el manejo de emergencias, calamidades y/o desastres en el marco del SDGR – CC en Bogotá D.C.</t>
  </si>
  <si>
    <t>Administrar los bienes y servicios de la entidad, mediante la correcta ejecución de los recursos para el efectivo
funcionamiento de la infraestructura física y del parque automotor.</t>
  </si>
  <si>
    <t>Adelantar los procesos contractuales para la adquisición de bienes y servicios para el cumplimiento de la misión y
operación del IDIGER, acorde al procedimiento previsto en la Ley.</t>
  </si>
  <si>
    <t>Ejercer la defensa de los intereses de la Entidad a través de la adecuada asesoría jurídica y representación judicial y extrajudicial
encaminada a la prevención el daño antijurídico.</t>
  </si>
  <si>
    <t>Garantizar la administración eficiente de los recursos de IDIGER Y FONDIGER mediante la aplicación de la
normatividad legal vigente y los procedimientos financieros establecidos para la aplicación oportuna del recurso y la
generación de información confiable y razonable que permita la toma de decisiones.</t>
  </si>
  <si>
    <t>Administrar la documentación que genera y recibe el IDIGER, mediante el cumplimiento de directrices emitidas por el archivo de
Bogotá, el Archivo General de la Nación y la Normatividad vigente, para el manejo adecuado de la documentación, conservación,
integridad y transparencia de las actividades de Gestión Documental.</t>
  </si>
  <si>
    <t>6. Implementar la estrategia del servicio a la ciudadanía y a los grupos de interés del IDIGER, brindando soluciones integrales para el acceso a la información y mejora en la prestación de los servicios, procurando calidad, calidez y oportunidad en armonía con los principios de transparencia, prevención y lucha contra la corrupción.</t>
  </si>
  <si>
    <t xml:space="preserve">Garantizar la atención al ciudadano mediante la generación e implementación de estrategias para orientar y dar
respuesta de manera efectiva a los requerimientos de las partes interesadas
</t>
  </si>
  <si>
    <t>Evaluar la eficacia y eficiencia del Sistema de Control Interno de la entidad 1
, de manera independiente y objetiva, mediante la
aplicación de los roles asignados a la Oficina de Control Interno (Liderazgo estratégico, enfoque hacia la prevención, evaluación
de la gestión del riesgo, relación con entes externos de control y el de evaluación y seguimiento), en el marco de aseguramiento y
consultoría, para generar valor agregado y aportar al cumplimiento de los objetivos institucionales.</t>
  </si>
  <si>
    <t>Jefe de Oficina Asesora de Planeación</t>
  </si>
  <si>
    <t xml:space="preserve">Grupo MIPG -SIG
Ma. Eugenia Tovar
Eduardo Santos
Jonathan Lara
Viviana Galeano
Victoria Galvis
Liliana Malagon
Planta 
Victoria Ayerbe
</t>
  </si>
  <si>
    <t>Maria Eugenia Tovar</t>
  </si>
  <si>
    <t>Angelica María Bermudez
Andre Linares
Yerson Mojica
Yurani</t>
  </si>
  <si>
    <t>Angelica María Bermudez
Andrea Linares
Yerson Mojica
Yurani</t>
  </si>
  <si>
    <t>PU Freddy Celis G
PU Marlen Rodriguez
AS Paola Gomez</t>
  </si>
  <si>
    <t>PE Jesús Sanabria
PU Mateo Cabrera</t>
  </si>
  <si>
    <t>PU Iván Bautista
PU Jorge Vargas</t>
  </si>
  <si>
    <t>Subdirector Corporativa y Asuntos Disciplinarios</t>
  </si>
  <si>
    <t>Claudia Gomez
Profesional Especializada</t>
  </si>
  <si>
    <t>Sandra Caycedo
Profesional Universitariaa</t>
  </si>
  <si>
    <t>María Eugenia Tovar
Jonathan Lara</t>
  </si>
  <si>
    <t xml:space="preserve">Subdirector de Redución del Riesgos y Adaptación al Cambio Climático </t>
  </si>
  <si>
    <t>Subdirección de Emergencias y Cambio Climático</t>
  </si>
  <si>
    <t>Johanna Parra Sánchez - Profesional Especializada 222-23</t>
  </si>
  <si>
    <t>Jefe de Oficina Asesora Jurídica</t>
  </si>
  <si>
    <t xml:space="preserve">Profesionales Especializados, Universitarios, técnicos, asistenciales, contratistas y asesores. </t>
  </si>
  <si>
    <t>Maria Leticia Vasquez
Profesional especializado 222-23</t>
  </si>
  <si>
    <t>Grupo de Presupuesto
Felipe Rodriguez
Rosalba Toro
Omaira  Palacios
Luis Miguel Giraldo</t>
  </si>
  <si>
    <t>Jorge Elkin Buitrago Arenas
Profesional Especializada</t>
  </si>
  <si>
    <t>Lider del  proceso de Gestión Documental</t>
  </si>
  <si>
    <t>Lucia Rodriguez Técnico Administrativo</t>
  </si>
  <si>
    <t>Jefe de Oficina de Control Interno</t>
  </si>
  <si>
    <t xml:space="preserve">Diana Karina Ruiz </t>
  </si>
  <si>
    <t>Proteger la funcion publica  y regular el comportamiento de los servidores públicos  del Idiger en el ejercicio de sus deberes y  funciones a través del ejercicio de la acción disciplinaria, con observancia de normativad vigente  y bajos los lineamientos en materia disciplinaria impartidos por la Secretaría General de la Alcaldía Mayor de Bogota.</t>
  </si>
  <si>
    <t>Evaluar, dar impulso procesal y proferir decisiones de fondo sobre el 50% del inventario total de procesos disciplinarios recibidos con corte a 3 de diciembre de 2021.</t>
  </si>
  <si>
    <t>Adoptar las decisiones que en derecho correspondan sobre 14 de los 24 expedientes disciplinarios que al 8 de enero de 2021 se encontraban en etapa de investigación o de juicio disciplinario y que ya hubiesen cumplido con la finalidad de esa etapa procesal</t>
  </si>
  <si>
    <t xml:space="preserve">14 decisiones interlocutorias / 24 expedientes que para el 8 de enero de 2021 se encuentren en etapa de investigación o juicio </t>
  </si>
  <si>
    <t xml:space="preserve">Proferir fallos en primera instancia, Autos de cargos, citación a Audiencia, remisión por competencia, acumulación o Archivos definitivos sobre el inventario de expedientes existente hasta el día el 8 de enero de 2021.
</t>
  </si>
  <si>
    <t xml:space="preserve">Definir en primera instancia la responsabilidad disciplinaria de aquellos servidores  públicos que se vincularon en calidad de investigados  a los distintos procesos  disciplinarios y que  hasta el día 8 de enero de 2021 se encontraban en etapa de investigación o juicio. </t>
  </si>
  <si>
    <t>Yalin Lorena Rodriguez Rondon
/ Yulman Astrid Montenegro Moreno</t>
  </si>
  <si>
    <t>Adoptar las decisiones que en derecho correspondan sobre 9 de los 19 expedientes disciplinarios que al 8 de enero de 2021 se encontraban en etapa de indagación preliminar y que ya hayan hubiesen cumplido con la finalidad de esa etapa procesal</t>
  </si>
  <si>
    <t>9 decisiones interlocutorias / 19 expedientes que para el 8 de enero de 2021 se encuentren en etapa de indagación</t>
  </si>
  <si>
    <t xml:space="preserve">Proferir Autos de apertura de investigación disciplinaria, citación a Audiencia, remisión por competencia, acumulación o Archivos definitivos sobre  el inventario de expedientes existente hasta el día el 8 de enero de 2021.
</t>
  </si>
  <si>
    <t>Esclarecer la existencia o no de posibles faltas disciplinarios cometidas por funcionarois o exfuncionarios del Idiger, cuya denuncia, hasta el día 8 de enero de 2021,  hubiese motivado la apertura de una  indagación preliminar.</t>
  </si>
  <si>
    <t>Evaluar la totalidad de las noticias disciplinarias recibidas  entre el 8 de enero de 2021 hasta el 3 de diciembre de 2021.</t>
  </si>
  <si>
    <t>(Número de noticias disciplinarias evaluadas / Número de noticias disciplinarias recibidas entre el 8 de enero de 2021 hasta el 3 de diciembre de 2021) * 100</t>
  </si>
  <si>
    <t xml:space="preserve">Proferir Autos inhibitorios, Autos de apertura de indagación preliminar o Autos de investigación disciplinaria proferidos en relación con las noticias disciplinarias  recibidas desde el 8 de enero de 2021 hasta el 3 de diciembre de 2021
</t>
  </si>
  <si>
    <t>Ejercicio oportuno de la acción disciplinaria sobre algunas conductas desplegadas por servidores públicos con el fin de esclarecer hechos posiblemente irregulares  o generar correctivos (sanciones).</t>
  </si>
  <si>
    <t>Sensibilizar a funcionarios y contratistas en el nuevo Código Disciplinario</t>
  </si>
  <si>
    <t>Fortalecer y actualizar el conocimiento del talento humano del Idiger en relación con los cambios que plantea el Código General Disciplinario.</t>
  </si>
  <si>
    <t xml:space="preserve">No. De cápsulas informativas socializadas / No. De cápsulas informativas planeadas </t>
  </si>
  <si>
    <t>Socializar a través del correo institucional de la entidad, cápsulas informativas explicando los cambios que traerá la entrada en vigencia de la Ley 1952 de 2019, Código General Disciplinario. </t>
  </si>
  <si>
    <t xml:space="preserve">12 cápsulas de información acerca del CGD socializadas a través del correo institucional. </t>
  </si>
  <si>
    <t>Adelantar las acciones requeridas con la entrada en vigencia de Ley 1952 de 2019 Artículo 93</t>
  </si>
  <si>
    <t>Preparación para la entrada en vigencia de la Ley 1952 de 2019, Código General Disciplinario</t>
  </si>
  <si>
    <t>(1 Solicitud de revisión y ajuste del perfil del operador disciplinario en el MFYCL presentada / 1 solicitud de revisión del perfil del operador disciplinario en el MFYCL proyectada)*100  
(1 solicitud de adecuación de infraestructura física y tecnológica presentada / 1 solicitud de de adecuación de infraestructura física y tecnológica proyectada)* 100
(1 estrategia de sustanciación de expedientes entregada y aprobada / 1 estrategia de sustanciación de expedientes proyectada)*!00</t>
  </si>
  <si>
    <t xml:space="preserve">i) Solicitar la revisión y ajustes del perfil del operador(a) disciplinario(a) en  el Manual de funciones y competencias laborales de acuerdo con las exigencias del artículo 93 del CGD; ii)  Solicitar la adecuación de la infraestructura fisica y técnologica para el funcionamiento  de la oficina de control interno disciplinario y ; iii) presentar una estrategia para sustanciar los expedientes disciplinarios de conformidad con los términos establecidos en el artículo 33 del CGD. </t>
  </si>
  <si>
    <t>1 comunicación interna solicitando la revisión y ajuste del perfil del operador disciplinario en primera instancia del Idiger
1 comunicación interna solicitando la  adecuación de la infraestructura física y tecnológica para el funcionamiento  de la oficina de control interno disciplinario 
1 correo electrónico con estrategia para sustanciar los expedientes disciplinarios de conformidad con los términos establecidos en el artículo 33 del CGD. </t>
  </si>
  <si>
    <t>Operativo</t>
  </si>
  <si>
    <t xml:space="preserve">Actualizar y administrar los contenidos  publicados en la página web de la entidad, en el portal de noticias y en las redes sociales oficiales de la entidad. </t>
  </si>
  <si>
    <t>Divulgar al interior de la entidad las actividades generadas por las diferentes áreas y las administración distrital.</t>
  </si>
  <si>
    <t>Realizar y divulgar 1.200 piezas gráficas y audiovisuales de comunicación para promover la gestión de riesgo y el cambio climático</t>
  </si>
  <si>
    <t>Diseñador gráfico/ Comunicador Social y periodista/ Profesional Comunicación interna</t>
  </si>
  <si>
    <t>Asesor en Comunicaciones</t>
  </si>
  <si>
    <t>Informar y dar a conocer mediante comuncaciones internas y externas la gestión de riesgos y cambio climático.</t>
  </si>
  <si>
    <t>1. Revisión de las solicitudes de las áreas
2. Corrección de estilo
3. Diseño de la pieza gráfica</t>
  </si>
  <si>
    <t>Número de piezas de comunicación</t>
  </si>
  <si>
    <t>1. Identificar los documentos a crear, actualizar o eliminar del proceso.
2. Actualizar la caracterización del proceso
3. Actualizar formatos, procedimientos, planes, guías, instructivos, manuales  y/o protocolos.</t>
  </si>
  <si>
    <t>Docum,ento con el plan de trabajo para relaizar la campaña entre los años 2022 y 2024</t>
  </si>
  <si>
    <t>1.Reuniones con las áreas del IDIGER involucradas, para definir la línea de la campaña, los temas a divulgar.
2. Elaboración de borrador del plan de trabajo de la campaña
3. Ajustes al documento y archivo final</t>
  </si>
  <si>
    <t>Plan de trabajo realizado</t>
  </si>
  <si>
    <t>Plan de Trabajo</t>
  </si>
  <si>
    <t>Profesional comunicación interna/ diseñador gráfico</t>
  </si>
  <si>
    <t>Divulgar las actividades generadas por las diferentes áreas y la administración distrital, al interior de la entidad.</t>
  </si>
  <si>
    <t>1. Recepción de los requerimientos de las diferentes áreas
2. Correción de estilo y divulgación 
3. Alimentación de la carpeta de comunicació NAS con todo lo realizado.</t>
  </si>
  <si>
    <t xml:space="preserve">Publicaciones internas realizadas /Publicaciones internas solicitadasx100
</t>
  </si>
  <si>
    <t>Publicaciones realizadas en los canales de comunicación interna</t>
  </si>
  <si>
    <t>Mantener actualizados los portales web, el portal de noticias de la página web y las redes sociales oficiales</t>
  </si>
  <si>
    <t>1. Recepción de los requerimientos de las diferentes áreas/ elaboración del comunicado de prensa/ elaboración de piezas para redes/ sinergia
2. Publicación
3. Alimentación del registro de publicaciones diarias</t>
  </si>
  <si>
    <t>Número de contenidos y comunicados de prensa publicados/Número de contenidos y comunicados de prensa solicitados x 100</t>
  </si>
  <si>
    <t>Publicaciones realizadas</t>
  </si>
  <si>
    <t>Proceso</t>
  </si>
  <si>
    <t xml:space="preserve">Nivel </t>
  </si>
  <si>
    <t>Estratégico</t>
  </si>
  <si>
    <t>N.A.</t>
  </si>
  <si>
    <t>Evaluar la eficacia y eficiencia del Sistema de Control Interno de la entidad:
1, de manera independiente y objetiva, mediante la
aplicación de los roles asignados a la Oficina de Control Interno (Liderazgo estratégico, enfoque hacia la prevención, evaluación de la gestión del riesgo, relación con entes externos de control y el de evaluación y seguimiento), en el marco de aseguramiento y consultoría, para generar valor agregado y aportar al cumplimiento de los objetivos institucionales.</t>
  </si>
  <si>
    <t xml:space="preserve">Seguimiento  a las acciones del MIPG-SIG
7 Dimensiones MIPG 
Seguimiento a Políticas aplicables a la Entidad
Actualización de los 16 autodiagnósticos con los resposables de las politicas
Socialización a toda la Entidad MIPG y las responsabilidades de tosod los funcionarios y contratistas </t>
  </si>
  <si>
    <t xml:space="preserve"> Gestionar el 100 % de las acciones encaminadas al mejoramiento del Modelo integrado de planeación y gestión-MIPG en la entidad</t>
  </si>
  <si>
    <t>Gestionar e implementar el 100% de las actividades relacionadas con el Plan Estratégico Institucional - PEI</t>
  </si>
  <si>
    <t>Sensibilizar en temas relacionados con ley de transparencia y derecho de acceso a la información.</t>
  </si>
  <si>
    <t>Realizar en el 100% de los  proyectos de inversión el seguimiento de la ejecución física y presupuestal de los recursos de inversión del IDIGER.
(Entregable: Reportes de los seguimientos realizados en el año)</t>
  </si>
  <si>
    <t>Dar respuesta oportuna al 100% de los requerimientos de las diferentes entidades, entes de control, ciudadanía en general, entre otros, relacionados con los proyectos de inversión. ( Entregable: Respuesta a requerimientos)</t>
  </si>
  <si>
    <t xml:space="preserve"> Realizar el 100% de las  revisiones y/o ajustes,  a las herramientas de consolidación y seguimiento de la información de los recursos de los proyectos de inversión . (Entregable: Revisiones y modificaciones de las herramientas)</t>
  </si>
  <si>
    <t>Realizar el seguimiento al 100% de los indicadores PMR. Ciudad y ODS (Entregable: Reportes de los indicadores enviados)</t>
  </si>
  <si>
    <t>Desarrollar el proceso Conocimiento e Innovación para el IDIGER</t>
  </si>
  <si>
    <t>100% Productos del estado del tiempo generados</t>
  </si>
  <si>
    <t>Boletines generados en periodo/100% de los boletines a generar</t>
  </si>
  <si>
    <t xml:space="preserve">Número de lineamientos para la realizacion de los estudios detallados de amenaza y riesgo por fenomenos de inundación/Número de lineamientos identificados *100 </t>
  </si>
  <si>
    <t xml:space="preserve"> lineamientos  para la realizacion de los estudios detallados de amenaza y riesgo por fenomenos de inundación generados</t>
  </si>
  <si>
    <t>1 Propuesta tecnica y juridica de ajuste de la Resolución 227 de 2006</t>
  </si>
  <si>
    <t>Cantidad de itéms actualizados/Cantidad de item identificados por actualizar de la Resolución 227 de 2006.</t>
  </si>
  <si>
    <t>100% 1documento generado con la consolidación de la información de la Incorporación de la Gestión del Riesgo de Desastres y Gestión del Cambio Climático en la Revisión del Plan  de Ordenamiento Territorial.</t>
  </si>
  <si>
    <t>100% 1documento generado ccon los lineamientos para la elaboración de análisis de riesgos y estudios detallados de riesgo que desarrollen los instrumentos que implementan el nuevo POT.</t>
  </si>
  <si>
    <t xml:space="preserve">Número de lineamientos y/o criterios establecidos en el documento/Total de lineamientos y/o criterios identificados. </t>
  </si>
  <si>
    <t xml:space="preserve">Número de actividades del fortalecimiento de las redes de  observación y modelamiento del IDIGER/Número de actividades programadas * 100 </t>
  </si>
  <si>
    <t xml:space="preserve"> Número de Conceptos tecnicos de actualizacion de las condiciones de riesgo en el Distrito Capital generados</t>
  </si>
  <si>
    <t>15 Conceptos  técnicos generados de actualización de las condiciones de riesgo en el Distrito Capital</t>
  </si>
  <si>
    <t>Realizar en 7500 hectáreas estudios detallados de amenaza y/o riesgo en zonas y cuencas priorizadas de la ciudad.
(Tres Estudios o Diseños)</t>
  </si>
  <si>
    <t xml:space="preserve">Optimizar 100% las condiciones de operación del radar meteorológico. 
Adquir e instalar los equipos para el  fortalecimiento de la red de monitoreo en sus componentes de incendios forestales y encharcamiento. </t>
  </si>
  <si>
    <t xml:space="preserve">Fortalecer 100% el esquema de operación del Sistema de Alerta de Bogotá con énfasis de la generación de información oportuna para los tomadores de decisiones. 
</t>
  </si>
  <si>
    <t xml:space="preserve">
Actualizar 100% el inventario de asentamientos en alto riesgo. </t>
  </si>
  <si>
    <t xml:space="preserve">Atender 100% requerimientos de la incorporación de la gestión de riesgos en los proyectos públicos. </t>
  </si>
  <si>
    <t xml:space="preserve"> Número de hectereas con estudios/7500 hectareas * 100</t>
  </si>
  <si>
    <t>Número de hectareas con estudios detallados de amenaza y riesgo</t>
  </si>
  <si>
    <t>Número de diagnòsticos técnicos emitidos</t>
  </si>
  <si>
    <t>Número componentes generados por fenómenos amenazantes/fenómenos amenzantes con indicencia territorial</t>
  </si>
  <si>
    <t>Formular e Implementar el 100% del plan de acción de adaptación al cambio climático plan de acción climática desde la misionalidad del IDIGER.</t>
  </si>
  <si>
    <t>Cantidad (Porcentaje o Valor Absotulo)
2021</t>
  </si>
  <si>
    <t xml:space="preserve">4. Fortalecer la identificación y ejecución de acciones de reducción del riesgo al igual que las medidas de adaptación al cambio climático en Bogotá D.C.
</t>
  </si>
  <si>
    <t>Adecuar setecientos (700) predios resultado del proceso de reasentamiento de familias en alto riesgo no mitigable.</t>
  </si>
  <si>
    <t>100% bases de datos para la adaptación actualizada</t>
  </si>
  <si>
    <t xml:space="preserve">Registro de datos pertienente en Bases de datos </t>
  </si>
  <si>
    <r>
      <t xml:space="preserve">1. Promover la elaboración de la Estrategia Institucional de Respuesta-EIR en 30 entidades  del SDGR-CC, mediante la aplicación de los siguientes etapas </t>
    </r>
    <r>
      <rPr>
        <u/>
        <sz val="8"/>
        <rFont val="Calibri Light"/>
        <family val="2"/>
        <scheme val="major"/>
      </rPr>
      <t>por cada entidad</t>
    </r>
    <r>
      <rPr>
        <sz val="8"/>
        <rFont val="Calibri Light"/>
        <family val="2"/>
        <scheme val="major"/>
      </rPr>
      <t>:
a. Contacto (peso actividad: 10%)
b. Socialización Metodología EIR (peso actividad: 30%)
c. Revisión de documentos iniciales (peso actividad: 30%)
d. Revisión de documentos finales: (peso actividad: 30%).
f Adpción por parte de la entidad asesorada de la EIR.</t>
    </r>
  </si>
  <si>
    <t>PROGAMADO VS EJECUTADO</t>
  </si>
  <si>
    <t>TOTAL PROGRAMADO</t>
  </si>
  <si>
    <t>EJECUCIÓN ACUMULADA</t>
  </si>
  <si>
    <t xml:space="preserve">EJECUTADO Vs. PROGRAMADO  </t>
  </si>
  <si>
    <t>PRIMER TRIMESTRE</t>
  </si>
  <si>
    <t>SEGUNDO TRIMESTRE</t>
  </si>
  <si>
    <t>TERCER TRIMESTRE</t>
  </si>
  <si>
    <t>CUARTO TRIMESTRE</t>
  </si>
  <si>
    <t>ENERO</t>
  </si>
  <si>
    <t>FEBRERO</t>
  </si>
  <si>
    <t>MARZO</t>
  </si>
  <si>
    <t>TOTAL TRIMESTRE</t>
  </si>
  <si>
    <t>Avances y Logros de cada meta</t>
  </si>
  <si>
    <t xml:space="preserve">ABRIL </t>
  </si>
  <si>
    <t>MAYO</t>
  </si>
  <si>
    <t>JUNIO</t>
  </si>
  <si>
    <t>JULIO</t>
  </si>
  <si>
    <t>AGOSTO</t>
  </si>
  <si>
    <t>SEPTIEMBRE</t>
  </si>
  <si>
    <t>OCTUBRE</t>
  </si>
  <si>
    <t>NOVIEMBRE</t>
  </si>
  <si>
    <t>DICIEMBRE</t>
  </si>
  <si>
    <t>Programado</t>
  </si>
  <si>
    <t>Ejecutado</t>
  </si>
  <si>
    <t xml:space="preserve">Avances Trimestre
Logros Trimestre
</t>
  </si>
  <si>
    <t>Acciones MIPG ejecutadas</t>
  </si>
  <si>
    <t>EValuar, dar impulso procesal y proferir decisiones de fondo sobre el 50% del inventario total de procesos disciplinarios recibidos con corte a 3 de diciembre de 2021.</t>
  </si>
  <si>
    <t>eFICACIA</t>
  </si>
  <si>
    <t>Plan Estratégico de Talento Humano</t>
  </si>
  <si>
    <t>Plan Institucional de Capacitación</t>
  </si>
  <si>
    <t>Plan Institucional de Integridad</t>
  </si>
  <si>
    <t xml:space="preserve">Plan Estratégico de Talento Humano  
• Plan Anual de Vacantes
• Plan de Previsión de Talento Humano
</t>
  </si>
  <si>
    <t>• Plan Institucional de Capacitación</t>
  </si>
  <si>
    <t>Plan Institucional de Bienestar Plan de Incentivos</t>
  </si>
  <si>
    <t>Formular e implementar el Plan Anual de Seguridad y Salud en el Trabajo de la vigencia 2021.</t>
  </si>
  <si>
    <t>6</t>
  </si>
  <si>
    <t xml:space="preserve">CEstrategia Distrital de Respuesta ante Emergencias, Servicios y funciones de respuesta (Versión 2021)
Estudios de caso donde se aprecie la implementación de la EDRE – MA
Sistemas de información para el manejo de emergencias y desastres actualizados
Documentos que permitan el Fortalecimiento del Sistema Distrital de Gestión de Riesgos y Cambio Climático.
Lineamientos para el plan de acción para la recuperación ante un terremoto.
Diagnóstico de la capacidad de respuesta del distrito ante emergencias
</t>
  </si>
  <si>
    <t>Estrcutura y elaborar documentos</t>
  </si>
  <si>
    <t>Porcentaje de  Avance en la divulgación y socialización de la campaña para orientar el uso adecuado de los sistemas de transporte vertical</t>
  </si>
  <si>
    <t>Fortalecer el 100% de los componentes de conocimiento del sistema de información de gestión de riesgos y de cambio climático SIRE con enfoque de escenarios.</t>
  </si>
  <si>
    <t>Procesos</t>
  </si>
  <si>
    <t>Direccionamiento Estratégico</t>
  </si>
  <si>
    <t>Tecnologías de la Información y las Comunicaciones</t>
  </si>
  <si>
    <t>Gestión del Talento Humano</t>
  </si>
  <si>
    <t>Comunicaciones e Información Pública</t>
  </si>
  <si>
    <t>Conocimiento e Innovación</t>
  </si>
  <si>
    <t>Conocimiento del Riesgo y Efectos del Cambio Climático</t>
  </si>
  <si>
    <t>Reducción del Riesgo y Adaptación al Cambio Climático</t>
  </si>
  <si>
    <t xml:space="preserve"> Manejo de Emergencias y Desastres</t>
  </si>
  <si>
    <t>Gestión Administrativa</t>
  </si>
  <si>
    <t>Gestión Contractual</t>
  </si>
  <si>
    <t>Gestión Jurídica</t>
  </si>
  <si>
    <t>Gestión Financiera</t>
  </si>
  <si>
    <t>Gestión Documental</t>
  </si>
  <si>
    <t>Control Disciplinario Interno</t>
  </si>
  <si>
    <t>Evaluación independiente</t>
  </si>
  <si>
    <t>Objetivos Estratégicos</t>
  </si>
  <si>
    <r>
      <t>1.</t>
    </r>
    <r>
      <rPr>
        <sz val="8"/>
        <color rgb="FF000000"/>
        <rFont val="Century Gothic"/>
        <family val="2"/>
      </rPr>
      <t>Coordinar a los actores del SDGRCC con lineamientos, mecanismos, instrumentos y espacios de participación, para fortalecer el conocimiento y la reducción del riesgo, el manejo de emergencias y desastres, así como las medidas de adaptación al cambio climático en el Distrito Capital.</t>
    </r>
  </si>
  <si>
    <r>
      <t xml:space="preserve">2. </t>
    </r>
    <r>
      <rPr>
        <sz val="8"/>
        <color rgb="FF000000"/>
        <rFont val="Century Gothic"/>
        <family val="2"/>
      </rPr>
      <t>Fortalecer y promover el conocimiento del riesgo de desastres y efectos del cambio climático para la toma de decisiones frente a las medidas de reducción, manejo y adaptación en el Distrito de Capital.</t>
    </r>
  </si>
  <si>
    <r>
      <t>3. </t>
    </r>
    <r>
      <rPr>
        <sz val="8"/>
        <color rgb="FF000000"/>
        <rFont val="Century Gothic"/>
        <family val="2"/>
      </rPr>
      <t>Modernizar el sistema de Información de Gestión de Riesgos y Cambio Climático con enfoque de escenarios</t>
    </r>
  </si>
  <si>
    <r>
      <t>4. </t>
    </r>
    <r>
      <rPr>
        <sz val="8"/>
        <color rgb="FF000000"/>
        <rFont val="Century Gothic"/>
        <family val="2"/>
      </rPr>
      <t>Fortalecer la identificación y ejecución de acciones de reducción del riesgo al igual que las medidas de adaptación al cambio climático en Bogotá D.C.</t>
    </r>
  </si>
  <si>
    <r>
      <t>5. </t>
    </r>
    <r>
      <rPr>
        <sz val="8"/>
        <color rgb="FF000000"/>
        <rFont val="Century Gothic"/>
        <family val="2"/>
      </rPr>
      <t>Fortalecer el manejo de emergencias, calamidades y/o desastres en el marco del SDGR – CC en Bogotá D.C.</t>
    </r>
  </si>
  <si>
    <r>
      <t>6. </t>
    </r>
    <r>
      <rPr>
        <sz val="8"/>
        <color rgb="FF000000"/>
        <rFont val="Century Gothic"/>
        <family val="2"/>
      </rPr>
      <t>Implementar la estrategia del servicio a la ciudadanía y a los grupos de interés del IDIGER, brindando soluciones integrales para el acceso a la información y mejora en la prestación de los servicios, procurando calidad, calidez y oportunidad en armonía con los principios de transparencia, prevención y lucha contra la corrupción.</t>
    </r>
  </si>
  <si>
    <r>
      <t xml:space="preserve">7. </t>
    </r>
    <r>
      <rPr>
        <sz val="8"/>
        <color rgb="FF000000"/>
        <rFont val="Century Gothic"/>
        <family val="2"/>
      </rPr>
      <t>Fortalecer los procesos estratégicos, de apoyo y evaluación mediante la implementación de lineamientos que soporten la gestión misional en cumplimiento de los objetivos institucionales en el marco de la mejora continua.</t>
    </r>
  </si>
  <si>
    <t>Dimensión MIPG</t>
  </si>
  <si>
    <t>1. Talento Humano</t>
  </si>
  <si>
    <t>2. Direccionamiento Estratégico</t>
  </si>
  <si>
    <t>3. Gestión con Valores para Resultados</t>
  </si>
  <si>
    <t>4. Evaluación de Resultados</t>
  </si>
  <si>
    <t>5. Información y Comunicación</t>
  </si>
  <si>
    <t>6. Gestión del Conocimiento y la Innovación</t>
  </si>
  <si>
    <t>7. Control Interno</t>
  </si>
  <si>
    <t>Tipo de indicador</t>
  </si>
  <si>
    <t>Cargos Directivos</t>
  </si>
  <si>
    <t>Proyecto de Inversión</t>
  </si>
  <si>
    <t>7557- Fortalecimiento de acciones para la reducción del riesgo y medidas de adaptación al cambio climático en Bogotá</t>
  </si>
  <si>
    <t>7558- Fortalecimiento y modernización de la Gestión Institucional del IDIGER En Bogotá</t>
  </si>
  <si>
    <t>7559 – Fortalecimiento al Manejo de Emergencias, Calamidades y/o Desastres para Bogotá</t>
  </si>
  <si>
    <t>7566- Fortalecimiento del conocimiento del riesgo de desastres y efectos del cambio climático en Bogotá</t>
  </si>
  <si>
    <t>Programa PDGRC</t>
  </si>
  <si>
    <t xml:space="preserve">1.1.1. Elaboración y actualización de estudios de riesgo y cambio climático. </t>
  </si>
  <si>
    <t xml:space="preserve">1.1.2. Monitoreo del riesgo, de los fenómenos amenazantes y del cambio climático y sus efectos. </t>
  </si>
  <si>
    <t>1.1.3. Investigación sobre riesgo de desastres y efectos del cambio climático.</t>
  </si>
  <si>
    <t>1.1.4. Tecnologías de la Información y las Comunicaciones.</t>
  </si>
  <si>
    <t xml:space="preserve">2.1.1. Movilidad Sostenible. </t>
  </si>
  <si>
    <t>2.1.3. Eficiencia Energética.</t>
  </si>
  <si>
    <t>2.1.4.  Construcción Sostenible.</t>
  </si>
  <si>
    <t>3.1.1. Ordenamiento territorial y Ecourbanismo para la adaptación.</t>
  </si>
  <si>
    <t>3.1.2. Gestión de ecosistemas estratégicos y áreas de interés ambiental para Bogotá y la Región</t>
  </si>
  <si>
    <t>3.1.3. Gestión integral del agua para la adaptación.</t>
  </si>
  <si>
    <t>3.1.4. Protección del acuífero de la Sabana de Bogotá</t>
  </si>
  <si>
    <t>3.1.5. Recuperación de la cuenca del río Bogotá</t>
  </si>
  <si>
    <t xml:space="preserve">3.1.6. Seguridad y resiliencia alimentaria </t>
  </si>
  <si>
    <t xml:space="preserve">3.1.7. Resiliencia en salud por cambio climático </t>
  </si>
  <si>
    <t>3.2.1. Reglamentación del uso del suelo por amenaza y riesgo.</t>
  </si>
  <si>
    <t>3.2.2. Reasentamiento de familias en riesgo y gestión predial.</t>
  </si>
  <si>
    <t>3.2.3. Obras de mitigación del riesgo.</t>
  </si>
  <si>
    <t>3.2.4. Sector productivo resiliente.</t>
  </si>
  <si>
    <t>3.2.5. Reducción del riesgo por incendios forestales</t>
  </si>
  <si>
    <t>3.2.6. Reducción del riesgo por aglomeraciones de público.</t>
  </si>
  <si>
    <t>3.2.7. Reducción del riesgo tecnológico.</t>
  </si>
  <si>
    <t>3.3.1. Reducción del riesgo sísmico en vivienda, edificaciones indispensables y de atención a la comunidad.</t>
  </si>
  <si>
    <t>3.3.2. Reducción de la vulnerabilidad funcional de los servicios públicos y de movilidad.</t>
  </si>
  <si>
    <t>3.3.3. Estrategia de Protección Financiera.</t>
  </si>
  <si>
    <t xml:space="preserve">4.1.1. Preparación interinstitucional para la respuesta a emergencias. </t>
  </si>
  <si>
    <t>4.1.2. Preparación comunitaria y del sector privado para la respuesta a emergencias.</t>
  </si>
  <si>
    <t>4.1.3. Preparación para facilitar la recuperación</t>
  </si>
  <si>
    <t>5.1.1. Participación y apropiación social, comunitaria y cultural para la gestión del riesgo y cambio climático.</t>
  </si>
  <si>
    <t>5.1.2. Educación para la gestión del riesgo y cambio climático</t>
  </si>
  <si>
    <t>5.1.3. Comunicación para la gestión del riesgo y cambio climático</t>
  </si>
  <si>
    <t>5.2.1. Fortalecimiento del Sistema Distrital de Gestión de Riesgos y Cambio Climático.</t>
  </si>
  <si>
    <t>5.2.2. Gestión y promoción de alianzas y cooperación.</t>
  </si>
  <si>
    <t xml:space="preserve">LINEAS ESTRATÉGICAS DE ACCION </t>
  </si>
  <si>
    <t xml:space="preserve">1.1.1.1.Caracterización y análisis de escenarios de riesgo y su continua actualización. </t>
  </si>
  <si>
    <t xml:space="preserve">1.1.1.2 Análisis del riesgo de gran impacto, con énfasis en el riesgo sísmico y las funciones urbanas. </t>
  </si>
  <si>
    <t>1.1.1.3 Seguimiento y actualización a las condiciones de susceptibilidad y amenaza por incendios forestales.</t>
  </si>
  <si>
    <t>1.1.1.4 Análisis de los escenarios de cambio climático, sus impactos y efectos.</t>
  </si>
  <si>
    <t>1.1.1.5 Análisis de los eventos climáticos extremos y sus efectos.</t>
  </si>
  <si>
    <t>1.1.1.6 Estudios de amenaza, vulnerabilidad y riesgo, inventario de fuentes de peligro y diseños de medidas de intervención: prospectivas, correctivas, no físicas, físicas, así como de reasentamiento y/o reubicación.</t>
  </si>
  <si>
    <t xml:space="preserve">1.1.1.7 Actualización continua de información de amenaza y riesgo para el ordenamiento territorial y la planificación del desarrollo. </t>
  </si>
  <si>
    <t>1.1.1.8 Fortalecimiento de las herramientas para la comunicación del riesgo.</t>
  </si>
  <si>
    <t>1.1.2.1 Implementación, fortalecimiento y operación de redes de monitoreo de los parámetros de los fenómenos y actividades amenazantes.</t>
  </si>
  <si>
    <t>1.1.2.2 Fortalecimiento y operación de los sistemas de alertas en los principales escenarios de riesgo.</t>
  </si>
  <si>
    <t>1.1.2.3 Estructuración, modelación y establecimiento de umbrales con fines de alerta.</t>
  </si>
  <si>
    <t>1.1.2.4 Consolidación y administración de la información de parámetros con fines de conocimiento del cambio climático.</t>
  </si>
  <si>
    <t>1.1.2.5 Estructuración e implementación de sistemas de reporte de boletines y avisos.</t>
  </si>
  <si>
    <t xml:space="preserve">1.1.2.6 Fortalecimiento y articulación de los observatorios distritales que incorporan variables ambientales. </t>
  </si>
  <si>
    <t>1.1.3.1 Impulso a la investigación aplicada del cambio climático, en aspectos como: Efectos del cambio climático. Mitigación del cambio climático. Adaptación al cambio climático.</t>
  </si>
  <si>
    <t>1.1.3.2 Impulso de la investigación aplicada en riesgo de desastres, en aspectos como: Análisis de riesgos. Reducción de la vulnerabilidad. Riesgo de gran impacto.</t>
  </si>
  <si>
    <t xml:space="preserve">1.1.3.3 Articulación y retroalimentación con el Plan de Investigación Ambiental. </t>
  </si>
  <si>
    <t>1.1.4.1 Fortalecimiento e innovación de tecnologías de información y comunicaciones para los diferentes escenarios de riesgo presentes en la ciudad, en los procesos de conocimiento y reducción del riesgo, así como en el de manejo de emergencias.</t>
  </si>
  <si>
    <t>1.1.4.2 Fortalecimiento e innovación de tecnologías de información y comunicaciones para el conocimiento del cambio climático y la gestión del cambio climático.</t>
  </si>
  <si>
    <t>1.1.4.3 Administración y fortalecimiento de la red distrital de comunicaciones para emergencias.</t>
  </si>
  <si>
    <t xml:space="preserve">1.1.4.4 Aprovechamiento y fortalecimiento de la Infraestructura de Datos Espaciales del Distrito Capital - IDECA para la gestión del riesgo y cambio climático. </t>
  </si>
  <si>
    <t>1.1.4.5 Fortalecimiento e innovación en plataformas informáticas para mejorar y facilitar la comunicación pública y la participación ciudadana en los procesos de la gestión del riesgo y de la gestión del cambio climático.</t>
  </si>
  <si>
    <t>2.1.1.1 Desarrollo e introducción progresiva de medios de transporte sostenibles.</t>
  </si>
  <si>
    <t>2.1.1.2 Implementación de tecnologías de cero o bajas emisiones para el sistema integrado de transporte de la ciudad.</t>
  </si>
  <si>
    <t>2.1.1.3 Fomento de la autorregulación ambiental en medios de transporte.</t>
  </si>
  <si>
    <t>2.1.1.4 Implementación de instrumentos que desincentivan el uso masivo del vehículo particular.</t>
  </si>
  <si>
    <t>2.1.1.5 Promoción del uso masivo de la bicicleta.</t>
  </si>
  <si>
    <t>2.1.1.6 Optimización de la malla vial integradora de los diferentes modos de movilización.</t>
  </si>
  <si>
    <t xml:space="preserve">2.1.1.7 Ordenamiento logístico del transporte de mercancías y de carga. </t>
  </si>
  <si>
    <t>2.1.2.1 Disminución de la producción de residuos a través del consumo y producción sostenible.</t>
  </si>
  <si>
    <t>2.1.2.2 Avance en el esquema de entrega y recolección actual de los residuos hacia modelos más eficientes.</t>
  </si>
  <si>
    <t>2.1.2.3 Inclusión de actores asociados a la recolección y reciclaje de los residuos en nuevos esquemas y tecnologías de aprovechamiento de residuos.</t>
  </si>
  <si>
    <t>2.1.2.4 Fomento del uso de residuos aprovechables como insumo o materia prima.</t>
  </si>
  <si>
    <t xml:space="preserve">2.1.2.5 Aprovechamiento de residuos mediante procesos industrializados. </t>
  </si>
  <si>
    <t>2.1.2.6 Captura y aprovechamiento energético del metano en rellenos sanitarios.</t>
  </si>
  <si>
    <t>2.1.2.7 Transformación de la tecnología de procesamiento de residuos en rellenos sanitarios a procesos industrializados bajos en emisiones de carbono.</t>
  </si>
  <si>
    <t xml:space="preserve">2.1.3.1 Reducción del consumo de energía mediante la implementación de sistemas más eficientes. </t>
  </si>
  <si>
    <t xml:space="preserve">2.1.3.2 Renovación del sistema de alumbrado público de la ciudad. </t>
  </si>
  <si>
    <t>2.1.3.3 Desarrollo de proyectos e iniciativas de energías renovables no convencionales.</t>
  </si>
  <si>
    <t>2.1.3.4 Impulso a la reconversión tecnológica en procesos productivos.</t>
  </si>
  <si>
    <t>2.1.3.5 Desarrollo de distritos térmicos para la ciudad.</t>
  </si>
  <si>
    <t>2.1.4.1 Reducción del consumo de energía en el uso residencial en edificaciones nuevas en  Bogotá</t>
  </si>
  <si>
    <t>2.1.4.2  Reducción del consumo de agua en el uso residencial en edificaciones nuevas en  Bogotá</t>
  </si>
  <si>
    <t>2.1.4.3 Formulación de  los incentivos que fomenten la construcción sostenible.</t>
  </si>
  <si>
    <t>2.1.4.4 Se guimiento a las edificaciones con alguna certificación internacional.</t>
  </si>
  <si>
    <t>3.1.1.1. Integración del escenario de cambio climático como variables de las determinantes del ordenamiento territorial.</t>
  </si>
  <si>
    <t>3.1.1.2 Planificación, equipamiento y dotación de la ciudad para favorecer la implementación de las medidas de mitigación y adaptación al cambio climático.</t>
  </si>
  <si>
    <t xml:space="preserve">3.1.1.3.Articulación del ordenamiento territorial distrital con el regional. </t>
  </si>
  <si>
    <t>3.1.2.1. Planificación de la estructura ecológica principal y declaratoria de áreas de interés ambiental para protección y conservación.</t>
  </si>
  <si>
    <t xml:space="preserve">3.1.2.2 Manejo integral de la estructura ecológica principal, áreas de interés ambiental y coberturas vegetales con enfoque de adaptación. </t>
  </si>
  <si>
    <t>3.1.2.3 Construcción del sendero de protección contra incendios forestales y panorámico de los cerros orientales y sus accesos.</t>
  </si>
  <si>
    <t>3.1.2.4 Compra de predios rurales, urbanos y de expansión urbana para la adaptación al cambio climático.</t>
  </si>
  <si>
    <t xml:space="preserve">3.1.2.5 Apropiación y conservación de los cerros orientales. </t>
  </si>
  <si>
    <t>3.1.2.6 Articulación para la protección, conservación y reconversión productiva en el territorio comprendido entre los páramos Sumapaz, Guerrero, Guacheneque y Chingaza.</t>
  </si>
  <si>
    <t>3.1.2.7 Contribución al fortalecimiento de la gobernabilidad del sistema distrital y regional de áreas protegidas en la estructura ecológica principal y regional.</t>
  </si>
  <si>
    <t>3.1.3.1 Aplicación de incentivos para el uso y aprovechamiento de agua lluvia.</t>
  </si>
  <si>
    <t>3.1.3.2 Desarrollo progresivo del Sistema de Drenaje Pluvial Sostenible.</t>
  </si>
  <si>
    <t xml:space="preserve">3.1.3.3 Fomento a proyectos de infraestructura adaptativa a través del manejo colectivo del agua. </t>
  </si>
  <si>
    <t>3.1.3.4  Promoción de la cultura climática y del uso del agua.</t>
  </si>
  <si>
    <t xml:space="preserve">3.1.3.5. Revisión y corrección de conexiones erradas. </t>
  </si>
  <si>
    <t>3.1.3.6. Mantenimiento, adecuación y limpieza de canales y quebradas.</t>
  </si>
  <si>
    <t>3.1.3.7.Compra de predios rurales, urbanos y de expansión urbana para la adaptación al cambio climático.</t>
  </si>
  <si>
    <t>3.1.4.1. Protección de zonas de recarga de acuífero a través de la gestión predial.</t>
  </si>
  <si>
    <t>3.1.4.2 Desarrollo de acciones para garantizar la sostenibilidad del acuífero.</t>
  </si>
  <si>
    <t xml:space="preserve">3.1.5.1.Articulación del PDGRDCC con las acciones establecidas en la normativa vigente y sentencias judiciales relacionadas con la recuperación del Río Bogotá. </t>
  </si>
  <si>
    <t>3.1.5.2 Implementación de los proyectos Ciudad Río.</t>
  </si>
  <si>
    <t xml:space="preserve">3.1.5.3 Mantenimiento y reforzamiento continúo del jarillón izquierdo del río Bogotá para evitar desbordamientos. </t>
  </si>
  <si>
    <t>3.1.5.4 Aplicación de conceptos de Producción Más Limpia, mejores tecnologías y reducción de residuos, emisiones y vertimientos.</t>
  </si>
  <si>
    <t>3.1.5.5 Impulso de intervenciones tendientes a la recuperación del Río Bogotá.</t>
  </si>
  <si>
    <t>3.1.5.6 Impulso del ejercicio de control ambiental y monitoreo de la calidad hídrica del Río Bogotá.</t>
  </si>
  <si>
    <t xml:space="preserve">3.1.6.1 Fomento a la reconversión productiva y agricultura sostenible en áreas rurales y urbanas adaptada a la variabilidad y al cambio climático. </t>
  </si>
  <si>
    <t>3.1.6.2 Incentivo a la producción y consumo de productos locales y de temporada.</t>
  </si>
  <si>
    <t>3.1.6.3 Promoción y mejoramiento de los procesos de transformación y generación de valor agregado de alimentos que ayude a la competitividad en diferentes mercados.</t>
  </si>
  <si>
    <t>3.1.6.4 Gestión sostenible de la cadena de suministro para mejorar la calidad y disponibilidad de productos agrícolas.</t>
  </si>
  <si>
    <t>3.1.6.5 Apoyo a la transformación y diversificación de mercados que mejore el abastecimiento de alimentos en alianza con la región.</t>
  </si>
  <si>
    <t>3.1.6.6 Promoción de compras públicas de alimentos derivados de procesos amigables con el ambiente.</t>
  </si>
  <si>
    <t>3.1.7.1.Conocimiento de la amenaza y vulnerabilidad en salud de la población frente a los efectos de la variabilidad y cambio climático.</t>
  </si>
  <si>
    <t>3.1.7.2 Territorialización de las acciones establecidas en el sistema de vigilancia epidemiológico y ambiental, enfocadas a la adaptación en salud frente al cambio climático.</t>
  </si>
  <si>
    <t>3.1.7.3 Desarrollo de mecanismos de alerta temprana en salud por fenómenos asociados al cambio climático y por fenómenos biológicos y epidemiológicos.</t>
  </si>
  <si>
    <t>3.2.1.1.Incorporación de la gestión del riesgo en el Plan de Ordenamiento Territorial y de la actualización continua de los mapas normativos.</t>
  </si>
  <si>
    <t>3.2.1.2  Especificación de condicionamientos y restricciones, así como mitigación y recuperación en los planes parciales de desarrollo, renovación urbana y redensificación.</t>
  </si>
  <si>
    <t>3.2.1.3 Especificación de condicionamientos en las unidades de planeamiento zonal y rural.</t>
  </si>
  <si>
    <t>3.2.1.4 Aplicación de condicionamientos, restricciones y mitigación en los licencias de urbanización, parcelación y de construcción.</t>
  </si>
  <si>
    <t>3.2.1.5 Aplicación de condicionamientos, restricciones, mitigación y recuperación en la legalización urbanística y la regularización.</t>
  </si>
  <si>
    <t>3.2.1.6 Reglamentación de zonas específicas por amenaza y/o riesgo y definición del régimen de usos, manejo, mitigación y recuperación.</t>
  </si>
  <si>
    <t>3.2.1.7 Monitoreo y control a la ocupación ilegal de polígonos definidos por su condición de amenaza y/o riesgo.</t>
  </si>
  <si>
    <t>3.2.2.1 Aplicación de los procesos de trabajo social, de gestión financiera y legal para la caracterización, reubicación definitiva y/o relocalización transitoria de las familias expuestas.</t>
  </si>
  <si>
    <t>3.2.2.2 Implementación de medidas de apalancamiento financiero para la caracterización, reubicación definitiva y/o relocalización transitoria de las familias expuestas.</t>
  </si>
  <si>
    <t>3.2.2.3 Gestión predial de las zonas donde se aplique el reasentamiento que incluye la adquisición, adecuación, recuperación, administración, vigilancia y apropiación ciudadana.</t>
  </si>
  <si>
    <t>3.2.2.4 Desarrollo de instrumentos financieros y legales para facilitar el reasentamiento de las familias en riesgo alto.</t>
  </si>
  <si>
    <t>3.2.3.1 Definición de áreas y diseños de obras de mitigación del riesgo.</t>
  </si>
  <si>
    <t>3.2.3.2 Construcción de obras de mitigación del riesgo en zonas determinadas acordes con las condiciones del entorno.</t>
  </si>
  <si>
    <t>3.2.3.3 Impulso a la aplicación de tecnologías innovadoras y sostenibles, así como procesos de renaturalización y/o bioingeniería.</t>
  </si>
  <si>
    <t>3.2.3.4 Mantenimiento y conservación de las intervenciones a través de procesos de gestión pública, privada, social y comunitaria.</t>
  </si>
  <si>
    <t>3.2.4.1. Promoción del cumplimiento del Decreto Nacional 2157 de 2017 sobre la elaboración del Plan de Gestión del Riesgo de Desastres en las Entidades Públicas y Privadas.</t>
  </si>
  <si>
    <t>I3.2.4.2 ntercambio de experiencias de gestión del riesgo y adaptación al cambio climático en el ámbito empresarial y productivo que contribuyan a la continuidad de negocio.</t>
  </si>
  <si>
    <t>3.2.4.3  Fortalecimiento y creación de comités de ayuda mutua.</t>
  </si>
  <si>
    <t>3.2.4.4 Simulacros de emergencia generales o en sectores productivos.</t>
  </si>
  <si>
    <t>3.2.4.5. Promoción de actividades de responsabilidad social empresarial asociadas a gestión del riesgo y cambio climático.</t>
  </si>
  <si>
    <t>3.2.5.1. Construcción y mantenimiento del sendero de protección frente a incendios forestales de los cerros orientales “Las Mariposas” y su sistema de accesos.</t>
  </si>
  <si>
    <t>3.2.5.2 Manejo silvicultural, eliminación y/o reemplazo de especies pirogénicas.</t>
  </si>
  <si>
    <t xml:space="preserve">3.2.5.3 Comunicación e información continua con las comunidades adyacentes a las zonas de cobertura vegetal y comunidad en general. </t>
  </si>
  <si>
    <t>3.2.5.4. Promoción e información de los servicios ambientales de los cerros orientales y bosques urbanos.</t>
  </si>
  <si>
    <t>3.2.6.1. Fortalecimiento del Sistema Único de Gestión de Aglomeraciones-SUGA en sus componentes interinstitucional e informático.</t>
  </si>
  <si>
    <t>3.2.6.2 Promoción hacia la comunidad de una cultura de asistencia previsiva, tolerante y colaborativa en eventos y sitios de aglomeración de público.</t>
  </si>
  <si>
    <t>3.2.6.3 Promoción de la aplicación de la Norma Técnica Colombiana - NTC 6253 que establece los requisitos mínimos que deben cumplir los prestadores de servicios logísticos para actividades de control y manejo de aglomeraciones de público.</t>
  </si>
  <si>
    <t>3.2.6.4.Gestión de escenarios seguros para la realización de eventos que generan aglomeraciones de público.</t>
  </si>
  <si>
    <t>3.2.7.1.Formulación y desarrollo de medidas de inspección, vigilancia y control del riesgo tecnológico.</t>
  </si>
  <si>
    <t>3.2.7.2. Generación de guías técnicas, términos de referencia u otros documentos que permitan el desarrollo de análisis del riesgo específico.</t>
  </si>
  <si>
    <t>3.2.7.3. Definición y aplicación de medidas preventivas y correctivas para reducir el riesgo tecnológico.</t>
  </si>
  <si>
    <t>3.2.7.4.Manejo y reducción de la acumulación de llantas usadas.</t>
  </si>
  <si>
    <t>3.2.7.5.Comunicación para públicos específicos dentro del escenario de riesgo tecnológico de la ciudad.</t>
  </si>
  <si>
    <t>3.3.1.1. Promoción del reforzamiento estructural en vivienda no sismorresistente.</t>
  </si>
  <si>
    <t>3.3.1.2.Implementación de pilotos de reforzamiento estructural y promoción de técnicas de reforzamiento estructural en edificaciones de vivienda no sismoresistente.</t>
  </si>
  <si>
    <t>3.3.1.3 Diseño e implementación de instrumentos para el reforzamiento estructural de vivienda no sismoresistente.</t>
  </si>
  <si>
    <t>3.3.1.4.Identificación de necesidades y aplicación de medidas de reducción del riesgo sísmico en edificaciones públicas de salud, estaciones de bomberos, seguridad, gestión del riesgo, de integración social y educación, por medio de reforzamiento estructural y/o reubicación o reposición de las edificaciones.</t>
  </si>
  <si>
    <t>3.3.1.5.Promoción de la identificación y aplicación de medidas de reforzamiento estructural para edificaciones privadas que prestan servicios de salud y educación.</t>
  </si>
  <si>
    <t>3.3.2.1.Redundancia en los sistemas de acueducto.</t>
  </si>
  <si>
    <t>3.3.2.2 Construcción y adecuación de estructuras de canales y/o túneles para el drenaje pluvial.</t>
  </si>
  <si>
    <t>3.3.2.3.Avance en el soterramiento de redes eléctricas y cableados.</t>
  </si>
  <si>
    <t>3.3.2.4.Promoción de la aplicación del plan de gestión del riesgo de desastres en entidades públicas y privadas (Decreto Nacional 2157 de 2017).</t>
  </si>
  <si>
    <t>3.3.2.5.Implementación de acciones de reducción en rellenos sanitarios.</t>
  </si>
  <si>
    <t>3.3.2.6 Implementación de la Red Vial Vital.</t>
  </si>
  <si>
    <t>3.3.3.1.Identificación y conocimiento del riesgo fiscal debido a la ocurrencia de desastres: 
+ Evaluación de daños por sismo y su continua actualización.</t>
  </si>
  <si>
    <t>3.3.3.2 Gestión de Instrumentos Financieros para la Gestión del Riesgo: 
+ Implementación de crédito contingente para la respuesta y recuperación de desastres. 
+ Diseño e implementación de instrumentos para la recuperación post-desastre. 
+ Desarrollo de la subcuenta de protección financiera del Fondo Distrital de Gestión de Riesgo y Cambio Climático.</t>
  </si>
  <si>
    <t>3.3.3.3 Aseguramiento del riesgo catastrófico de los activos públicos. 
+ Promoción e implementación del aseguramiento de bienes fiscales. 
+ Promoción del aseguramiento de vivienda.</t>
  </si>
  <si>
    <t>4.1.1.1..Mejoramiento de la organización y coordinación para la respuesta mediante la Estrategia Distrital para la Respuesta a Emergencias (marco de actuación), y el desarrollo de Estrategias Institucionales de Respuesta - EIR.</t>
  </si>
  <si>
    <t>4.1.1.2 Mejoramiento metodológico e instrumental de los planes de contingencia por fenómenos climáticos y de actividades sociales.</t>
  </si>
  <si>
    <t>4.1.1.3 Desarrollo de procesos de capacitación y entrenamiento en los servicios y funciones de respuesta.</t>
  </si>
  <si>
    <t xml:space="preserve">4.1.1.4.Dotación, mantenimiento y renovación de equipos y telecomunicaciones. </t>
  </si>
  <si>
    <t>4.1.1.5. Construcción de obras de emergencia.</t>
  </si>
  <si>
    <t>4.1.1.6.  Adquisición y acondicionamiento de infraestructura y locaciones operativas, y predios para telecomunicaciones.</t>
  </si>
  <si>
    <t>4.1.1.7..Disponibilidad de centros de reserva con su respectiva dotación de equipos, herramientas, equipos de protección personal de acuerdo con los diferentes servicios y funciones de respuesta, así como elementos e insumos de ayuda humanitaria.</t>
  </si>
  <si>
    <t>4.1.1.8.Adecuación y alistamiento de alojamientos temporales.</t>
  </si>
  <si>
    <t>4.1.1.9.Servicios de logística incluido transporte aéreo para el combate de incendios forestales.</t>
  </si>
  <si>
    <t>4.1.2.0.Identificación, desarrollo e implementación de sistemas de alerta.</t>
  </si>
  <si>
    <t>4.1.2.1.Capacitación y simulacros que involucren al sector privado y a la comunidad.</t>
  </si>
  <si>
    <t>4.1.2.2.Promoción de voluntarios por Bogotá, gente que ayuda, para la respuesta a emergencias.</t>
  </si>
  <si>
    <t>4.1.2.3.Apoyo a organizaciones de voluntarios para la respuesta a emergencias.</t>
  </si>
  <si>
    <t>4.1.2.4.Fortalecimiento de los Comités de Ayuda Mutua - CAMs existentes y promoción en la creación de nuevos.</t>
  </si>
  <si>
    <t>4.1.2.5.Promoción y seguimiento del cumplimiento de normas de transporte vertical.</t>
  </si>
  <si>
    <t>4.1.3.1 Lineamientos para plan de acción específico para procesos de recuperación.</t>
  </si>
  <si>
    <t>4.1.3.2.Desarrollo de aspectos ambientales de la recuperación con énfasis en el manejo de escombros.</t>
  </si>
  <si>
    <t>4.1.3.3.Desarrollo de aspectos urbanísticos de la recuperación por terremoto.</t>
  </si>
  <si>
    <t>4.1.3.4.Fortalecimiento de las capacidades para la rehabilitación de los servicios públicos y sociales.</t>
  </si>
  <si>
    <t>5.1.1.1.Apropiación y cultura ciudadana en gestión del riesgo y cambio climático.</t>
  </si>
  <si>
    <t xml:space="preserve">5.1.1.2. Promoción de cambios de comportamiento hacia prácticas sostenibles. </t>
  </si>
  <si>
    <t xml:space="preserve">5.1.1.3.Fomento de iniciativas para la participación social y comunitaria. </t>
  </si>
  <si>
    <t>5.1.1.4.Fortalecimiento y empoderamiento de mujeres como líderes de cambio cultural.</t>
  </si>
  <si>
    <t>5.1.2.1.Fortalecimiento de la educación ambiental en el SDGR-CC.</t>
  </si>
  <si>
    <t>5.1.2.2.Diseño e implementación de estrategias e instrumentos de educación y capacitación para el sector público, privado y comunitario.</t>
  </si>
  <si>
    <t>5.1.2.3.Diseño e implementación herramientas de formación virtual en GR-CC para diversos públicos.</t>
  </si>
  <si>
    <t>5.1.3.1.Fortalecimiento de las herramientas virtuales que comunican la información oficial y actualizada de gestión del riesgo y cambio climático.</t>
  </si>
  <si>
    <t>5.1.3.2.Desarrollo e implementación de estrategias de comunicación con alto compromiso de las entidades distritales.</t>
  </si>
  <si>
    <t>5.1.3.3.Capacitación de comunicadores y periodistas en gestión del riesgo y cambio climático.</t>
  </si>
  <si>
    <t>5.1.3.4.Evaluación y difusión de los cambios en percepción y comportamiento para la toma de decisiones.</t>
  </si>
  <si>
    <t>5.2.1.1 Fortalecimiento de capacidades de las personas de las entidades públicas y/o privadas relacionadas con los procesos de la gestión del riesgo, incluido el cambio climático.</t>
  </si>
  <si>
    <t>5.2.1.2.Fortalecimiento de la capacidad operativa y logística del IDIGER.</t>
  </si>
  <si>
    <t>5.2.1.3. Desarrollo de metodologías e instrumentos para la planificación en gestión del riesgo y en adaptación al cambio climático.</t>
  </si>
  <si>
    <t>5.2.1.4.Desarrollo de instrumentos y procedimientos para el fortalecimiento del funcionamiento del Fondiger.</t>
  </si>
  <si>
    <t>5.2.1.5.Fortalecimiento de la participación en el Nodo Regional Centro Oriente Andino del SISCLIMA.</t>
  </si>
  <si>
    <t>5.2.1.6.Fortalecimiento continúo del sistema de información (SIRE).</t>
  </si>
  <si>
    <t>5.2.2.1.Acciones de cooperación horizontal: oferta-demanda con actores de la ciudad-región e instancias del orden subnacional e internacional.</t>
  </si>
  <si>
    <t>5.2.2.2.Promoción y fomento de la participación de la ciudad en acciones de cooperación con actores nacionales e internacionales.</t>
  </si>
  <si>
    <t>5.2.2.3.Visibilización de las iniciativas y experiencias de la ciudad en gestión del riesgo y cambio climático.</t>
  </si>
  <si>
    <t>5.2.2.4.Participación activa en el cumplimiento de la agenda internacional y nacional de gestión del riesgo y cambio climático.</t>
  </si>
  <si>
    <t>5.2.2.5.Fortalecimiento del liderazgo nacional e internacional de la ciudad en temas de gestión del riesgo y cambio climático.</t>
  </si>
  <si>
    <t>5.2.2.6.Generación de mecanismos de cooperación para apalancar los procesos de la gestión del riesgo y del cambio climático.</t>
  </si>
  <si>
    <t>5.2.2.7.Identificación y promoción del conocimiento de buenas prácticas nacionales e internacionales.</t>
  </si>
  <si>
    <t>Instrumento/Plan Estratégico/Política Pública</t>
  </si>
  <si>
    <t>Plan Institucional de Archivos de la Entidad ­PINAR</t>
  </si>
  <si>
    <t xml:space="preserve"> Plan Anual de Adquisiciones</t>
  </si>
  <si>
    <t>Plan Anual de Vacantes</t>
  </si>
  <si>
    <t xml:space="preserve"> Plan de Previsión de Recursos Humanos</t>
  </si>
  <si>
    <t>Plan de Incentivos Institucionales</t>
  </si>
  <si>
    <t>Plan de Trabajo Anual en Seguridad y Salud en el Trabajo</t>
  </si>
  <si>
    <t>Plan Anticorrupción y de Atención al Ciudadano</t>
  </si>
  <si>
    <t>Plan Estratégico de Tecnologías de la Información y las Comunicaciones ­ PETI</t>
  </si>
  <si>
    <t>Plan de Tratamiento de Riesgos de Seguridad y Privacidad de la Información</t>
  </si>
  <si>
    <t xml:space="preserve"> Plan de Seguridad y Privacidad de la Información</t>
  </si>
  <si>
    <t xml:space="preserve">Plan Nacional de Gestión del Riesgo de Desastres </t>
  </si>
  <si>
    <t>Plan Estratégico Seguridad Vial</t>
  </si>
  <si>
    <t>Plan Distrital de Gestión del Riesgo de Desastres y del Cambio Climático para Bogotá</t>
  </si>
  <si>
    <t>Planes Locales de Gestión del Riesgo y del Cambio Climático</t>
  </si>
  <si>
    <t xml:space="preserve">Plan Distrital de Desarrollo </t>
  </si>
  <si>
    <t>Plan de Ordenamiento Territorial</t>
  </si>
  <si>
    <t>Estrategia Distrital de Respuesta a Emergencias</t>
  </si>
  <si>
    <t>Plan de Ordenación y Manejo de Cuenca Hidrográfica - Rio Bogotá</t>
  </si>
  <si>
    <t>Plan de Ordenación y Manejo de Cuenca Hidrográfica - Otros</t>
  </si>
  <si>
    <t>Plan de Gestión Integral de Residuos Solidos</t>
  </si>
  <si>
    <t>Plan Distrital del Agua</t>
  </si>
  <si>
    <t>Plan de Acción Climática</t>
  </si>
  <si>
    <t>Plan de Investigación Ambiental de Bogotá</t>
  </si>
  <si>
    <t>Plan Estadistico Distrital</t>
  </si>
  <si>
    <t xml:space="preserve"> Plan Maestro de Espacio Público</t>
  </si>
  <si>
    <t>Plan Maestro de movilidad</t>
  </si>
  <si>
    <t>Plan Maestro de Acueducto y Alcantarillado</t>
  </si>
  <si>
    <t>Plan Maestros de Residuos Sólidos</t>
  </si>
  <si>
    <t>Plan Maestro de Energía</t>
  </si>
  <si>
    <t>Plan Maestro de Gas Natural</t>
  </si>
  <si>
    <t>Plan Maestro de Telecomunicaciones</t>
  </si>
  <si>
    <t>Plan Maestro de Equipamientos Educativos</t>
  </si>
  <si>
    <t>Plan Maestro de Cultura</t>
  </si>
  <si>
    <t>Plan Maestro de Equipamiento de salud</t>
  </si>
  <si>
    <t>Plan Maestro de Bienestar Social</t>
  </si>
  <si>
    <t>Plan Maestro de Deporte y Recreacxión</t>
  </si>
  <si>
    <t>Plan Maestro de Abastecimiento y Saguridad Alimentaria</t>
  </si>
  <si>
    <t>Plan Maestro de Recintos Feriales</t>
  </si>
  <si>
    <t>Plan Maestro de Cementerios y Servicios Funerarios</t>
  </si>
  <si>
    <t>Política de Producción y consumo Sostenible para Bogotá D.C.</t>
  </si>
  <si>
    <t>Política de Humedales del Distrito Capital.</t>
  </si>
  <si>
    <t>Política para el manejo de suelo de protección en el D.C</t>
  </si>
  <si>
    <t>Política Pública para la Gestión de la Conservación de la Biodiversidad en el Distrito Capital.</t>
  </si>
  <si>
    <t>Política Pública Distrital de Educación Ambiental</t>
  </si>
  <si>
    <t>Política Pública de Ruralidad del Distrito Capital</t>
  </si>
  <si>
    <t>Política Pública Distrital de Protección y Bienestar Animal 2014-2038</t>
  </si>
  <si>
    <t>Política Pública de Deporte, Recreación, Actividad Física, Parques y Escenarios para Bogotá.</t>
  </si>
  <si>
    <t>Política Pública Distrital de Economía Cultural y Creativa.</t>
  </si>
  <si>
    <t>Política Pública de Cultura Ciudadana</t>
  </si>
  <si>
    <t>Política Distrital de Productividad, Competitividad y Desarrollo Socioeconómico de Bogotá D.C. 2011-2038 (Incluye Política pública de financiación y democratización del crédito en Bogotá, D.C)</t>
  </si>
  <si>
    <t>Política pública de trabajo decente y digno de Bogotá D.C</t>
  </si>
  <si>
    <t>Política Distrital de Turismo para Bogotá, D.C. y su zona de influencia Región Capital</t>
  </si>
  <si>
    <t>Política Pública de Seguridad Alimentaria y Nutricional para Bogotá, Distrito Capital.</t>
  </si>
  <si>
    <t>Política Distrital de Ciencia, Tecnología e Innovación.</t>
  </si>
  <si>
    <t>Política Pública de Gestión Integral del Talento Humano</t>
  </si>
  <si>
    <t>Política Pública Distrital de Servicio a la Ciudadanía en la ciudad de Bogotá D.C</t>
  </si>
  <si>
    <t>Política Pública de transparencia, integridad y no tolerancia con la corrupción en Bogotá</t>
  </si>
  <si>
    <t>Política Pública de Participación Incidente para el Distrito Capital</t>
  </si>
  <si>
    <t>Política Pública de Lucha contra la trata de personas</t>
  </si>
  <si>
    <t>Política Pública de Libertades Fundamentales de Religión, Culto y Conciencia para el periodo 2019 – 2028.</t>
  </si>
  <si>
    <t>Política Pública para la Participación de las Organizaciones Comunales y de Propiedad Horizontal en el Desarrollo de la Comunidad</t>
  </si>
  <si>
    <t>Política Pública Integral de Derechos Humanos</t>
  </si>
  <si>
    <t>Política Pública Distrital de Espacio Público</t>
  </si>
  <si>
    <t>Política Pública de Gestión Integral del Sector Hábitat</t>
  </si>
  <si>
    <t>Política Publica de la Bicicleta para el Distrito Capital</t>
  </si>
  <si>
    <t>Política Pública de Movilidad Motorizada de Cero y Bajas Emisiones</t>
  </si>
  <si>
    <t>Política Pública de Mujeres y Equidad de Género en el Distrito Capital</t>
  </si>
  <si>
    <t>Política Distrital de Actividades Sexuales Pagadas de Bogotá D.C.</t>
  </si>
  <si>
    <t>Política Pública de Ecourbanismo y Construcción Sostenible de Bogotá, Distrito Capital 2014-2024.</t>
  </si>
  <si>
    <t>Política Pública Objetivos de Desarrollo Sostenible</t>
  </si>
  <si>
    <t>Lineamientos de la Política Pública para la garantía plena de los derechos de las personas lesbianas, gay, bisexuales y transgeneristas - LGBT - y sobre identidades de género y orientaciones sexuales en el Distrito Capital, y se dictan otras disposiciones</t>
  </si>
  <si>
    <t>Política Distrital de Salud Mental 2015- 2025</t>
  </si>
  <si>
    <t>Política Distrital de Salud Ambiental para Bogotá, D.C. 2011- 2023.</t>
  </si>
  <si>
    <t>Política Pública de Salud Oral de Bogotá. D.C Con participación social para el decenio 2011-2021</t>
  </si>
  <si>
    <t>Política de salud y calidad de vida de los trabajadores y trabajadoras de Bogotá.</t>
  </si>
  <si>
    <t>Política Pública Distrital de Convivencia y Seguridad Ciudadana, 2017-2020.</t>
  </si>
  <si>
    <t>Política Pública de Prevención y Atención del Consumo y la Prevención de la Vinculación a la Oferta de Sustancias Psicoactivas en Bogotá, D.C 2011- 2021</t>
  </si>
  <si>
    <t>Política Pública para los pueblos indígenas de Bogotá D.C 2011-2020</t>
  </si>
  <si>
    <t>Política Pública Distrital para el Reconocimiento de la Diversidad Cultural y la Garantía de los Derechos de los Afrodescendientes. 2011-2020</t>
  </si>
  <si>
    <t>Política Pública Distrital para el reconocimiento de la diversidad cultural, garantía, protección y el restablecimiento de los derechos de la población raizal en Bogotá 2011-2020</t>
  </si>
  <si>
    <t>Política Pública Distrital para el grupo étnico Rrom o Gitano en el Distrito Capital 2011-2020.</t>
  </si>
  <si>
    <t>Política Pública de Juventud para Bogotá D.C. 2018-2030</t>
  </si>
  <si>
    <t>Política Pública para las Familias de Bogotá, D. C. 2011-2025.</t>
  </si>
  <si>
    <t>Política Pública de Infancia y Adolescencia de Bogotá D.C. 2011- 2021</t>
  </si>
  <si>
    <t>Política Pública Social para el Envejecimiento y la Vejez en el D.C. 2010 - 2025</t>
  </si>
  <si>
    <t>Política Pública de Discapacidad para el Distrito Capital 2020.</t>
  </si>
  <si>
    <t>Política Pública Distrital para el Fenómeno de la Habitabilidad en Calle 2015-2025.</t>
  </si>
  <si>
    <t>Política Pública para la Adultez en la D.C 2011-2044</t>
  </si>
  <si>
    <t>Procesos estratégicos:</t>
  </si>
  <si>
    <t>·          Direccionamiento Estratégico</t>
  </si>
  <si>
    <t xml:space="preserve">·          Tecnologías de la Información y las Comunicaciones </t>
  </si>
  <si>
    <t>·          Gestión del Talento Humano</t>
  </si>
  <si>
    <t>·          Comunicación e Información Pública</t>
  </si>
  <si>
    <t>·          Conocimiento e Innovación</t>
  </si>
  <si>
    <t xml:space="preserve">Procesos misionales: </t>
  </si>
  <si>
    <t>·          Conocimiento del Riesgo y Efectos del Cambio Climático</t>
  </si>
  <si>
    <t>·          Reducción del Riesgo y Adaptación al Cambio Climático</t>
  </si>
  <si>
    <t>·          Manejo de Emergencias y Desastres</t>
  </si>
  <si>
    <t xml:space="preserve">Procesos de apoyo: </t>
  </si>
  <si>
    <t>·          Gestión Administrativa</t>
  </si>
  <si>
    <t>·          Gestión Contractual</t>
  </si>
  <si>
    <t>·          Gestión Jurídica</t>
  </si>
  <si>
    <t>·          Gestión Financiera</t>
  </si>
  <si>
    <t>·          Gestión Documental</t>
  </si>
  <si>
    <t>·          Atención al Ciudadano</t>
  </si>
  <si>
    <t xml:space="preserve">Procesos de Evaluación: </t>
  </si>
  <si>
    <t>·          Control Disciplinario Interno</t>
  </si>
  <si>
    <t>·          Evaluación independiente</t>
  </si>
  <si>
    <t xml:space="preserve">Adelantar el 100% de los procesos contractuales en el marco del plan anual de adquisiciones vigente.  </t>
  </si>
  <si>
    <t>Revisar y mantener actualizado el 100% de las herramientas para la gestión contractual con la normatividad vigente.</t>
  </si>
  <si>
    <t>Capacitar a funcionarios y contratistas sobre supervisión de contratos y generalidades.</t>
  </si>
  <si>
    <t xml:space="preserve">  Procesos contractuales gestionados.
</t>
  </si>
  <si>
    <t xml:space="preserve"> Herramientas del proceso contractual actualizadas.
</t>
  </si>
  <si>
    <t xml:space="preserve">
Supervisores de contratos y de apoyo a la supervisión capacitados.
</t>
  </si>
  <si>
    <t xml:space="preserve"> Gestionar el 100% de los requerimientos jurídicos para la adquisición predial. </t>
  </si>
  <si>
    <t>Dar respuesta al 100% de los derechos de petición relacionados con gestión predial.</t>
  </si>
  <si>
    <t>Gestionar el 100% de los requerimientos jurídicos para el saneamiento predial</t>
  </si>
  <si>
    <t>Realizar el seguimiento del 100% los procesos judiciales.</t>
  </si>
  <si>
    <t>Realizar el 100% de las asesorias juridicas solicitadas por las areas al interior del IDIGER.</t>
  </si>
  <si>
    <t>Meta Estratégica o Meta Proyecto o Meta Proyecto</t>
  </si>
  <si>
    <t>Estrategia / Objetivo Proceso</t>
  </si>
  <si>
    <t>Estructurar un mecanismo para el tema financiero de transferencia del riesgo</t>
  </si>
  <si>
    <t>Atención al Ciudadano</t>
  </si>
  <si>
    <t>P</t>
  </si>
  <si>
    <t>DESCRIPCIÓN METAS E INDICADORES</t>
  </si>
  <si>
    <t>Código</t>
  </si>
  <si>
    <t>Versión</t>
  </si>
  <si>
    <t>Vigente Desde</t>
  </si>
  <si>
    <t>DE-FT -XX</t>
  </si>
  <si>
    <t>PLAN DE ACCIÓN INSTITUCIONAL - 2021</t>
  </si>
  <si>
    <t>DIMENSIÓN MIPG A LA QUE APUNTA LAS ACTIVIDADES</t>
  </si>
  <si>
    <t>Programado
2020</t>
  </si>
  <si>
    <t>Programado
2024</t>
  </si>
  <si>
    <t>Programado
2023</t>
  </si>
  <si>
    <t>Programado
2022</t>
  </si>
  <si>
    <t>Programado
2021</t>
  </si>
  <si>
    <t>Numero de Campañas realizadas en el periodo</t>
  </si>
  <si>
    <t>1. Planteamiento de estrategías de comunicación para la divulgación de las actividades y talleres que las diferentes áreas realicen a la comunidad. 
2. Diseño y ejecución de la estrategia de comunicacion para las doce (12) campañas que se realizarán.</t>
  </si>
  <si>
    <t xml:space="preserve">Construcción de plan de trabajo para  una campaña comunicativa articulada con la Comisión Consultiva de Comunidades Negras, Afrocolombianas, sobre gestión de riesgos con énfasis en prevención, entre las vigencias 2021 y 2024. 
</t>
  </si>
  <si>
    <t>Número de Piezas gráficas realizadas/Numero de piezas solicitadas *100</t>
  </si>
  <si>
    <t xml:space="preserve">Capacitar  cien (100) personas en cultura y ciencia ciudadana para la reducción del riesgo y adaptación al cambio climático. </t>
  </si>
  <si>
    <t>Ejecutar la construcción de nueve (9) obras de mitigación para la reducción del riesgo y adaptación a la crisis climática</t>
  </si>
  <si>
    <t xml:space="preserve">Estrategia de sensibilización sobre atención al ciudadano elaborada
</t>
  </si>
  <si>
    <r>
      <t>Realizar  campañas educativas en las Localidades priorizadas de Bogotá, D. C. sobre la gestión del riesgo y cambio climático.</t>
    </r>
    <r>
      <rPr>
        <sz val="8"/>
        <color rgb="FFFF0000"/>
        <rFont val="Century Gothic"/>
        <family val="2"/>
      </rPr>
      <t xml:space="preserve"> </t>
    </r>
  </si>
  <si>
    <t>12</t>
  </si>
  <si>
    <t>36</t>
  </si>
  <si>
    <t>Recursos con los que se ejecutarán las metas</t>
  </si>
  <si>
    <t xml:space="preserve">Desarrollar el 100% de las acciones necesarias para la articulación y dinamización del Sistema Distrital de Gestión de Riesgos y Cambio Climático </t>
  </si>
  <si>
    <t>Recursos Rubro Funcionamiento</t>
  </si>
  <si>
    <t>Recursos FONDIGER</t>
  </si>
  <si>
    <t>Liliana Malagon</t>
  </si>
  <si>
    <t xml:space="preserve">Angelica María Bermudez
Andrea Linares
</t>
  </si>
  <si>
    <t>7558- Fortalecimiento y modernización de la Gestión Institucional del IDIGER En Bogotá y Rubro de Funcionamiento</t>
  </si>
  <si>
    <t>7559 – Fortalecimiento al Manejo de Emergencias, Calamidades y/o Desastres para Bogotá Y Rubro de Funcionamiento</t>
  </si>
  <si>
    <t>7557- Fortalecimiento de acciones para la reducción del riesgo y medidas de adaptación al cambio climático en Bogotá y Rubro de Funcionamiento</t>
  </si>
  <si>
    <t>7566- Fortalecimiento del conocimiento del riesgo de desastres y efectos del cambio climático en Bogotá y Rubro Funcianamiento</t>
  </si>
  <si>
    <t>Porcentaje de Cumplimiento del Plan de trabajo 2021</t>
  </si>
  <si>
    <t>Número de actividades realizada/ Número de actividades programadas</t>
  </si>
  <si>
    <t xml:space="preserve">1.Generar Estrategia de Cooperación IDIGER 2021-2024
2.Generar  el procedimiento donaciones
3.Generar informe final de donaciones 2020, que incluye capitulo de Impacto social 
4.Generar informe de Rendición de Cuentas al donante Davivienda
5. Participar en la mesa de donaciones y realizar las gestiones necesarias en el proceso de donaciones en especie 2021 para atender a la población con motivo del COVID 
6.Gestionar el desarrollo de  4 actividades de Cooperación  priorizadas en la Estrategia 
7. Atender la Oferta y Demanda de cooperación de las entidades u organizaciones a nivel subancional, nacional o internacional que reciba el IDIGER
8. Reportar los informes de cooperación solicitados por la Oficina de Planeación, la Secretaria de Planeación y la DDRI
</t>
  </si>
  <si>
    <t>Documento Estrategia de Cooperación IDIGER 2021-2024 aprobado y publicado
Procedimiento de Donaciones Aprobado y publicado
Informe Final de Donaciones 2020 aprobado
informe de Rendición de Cuentas al donante Davivienda
Actividad de Cooperación (convenio, proyecto, capacitación etc)
Informes de entidades o áreas solicitantes</t>
  </si>
  <si>
    <t>Nasly Carolina Salamanca</t>
  </si>
  <si>
    <t>Cumplir  el 100% Plan de trabajo de cooperación  2021</t>
  </si>
  <si>
    <t>Materializar acciones de cooperación  iniciadas en 2020 
Gestionar  las necesidades de Cooperación Oferta y Demanda priorizadas de las áreas misionales 
Generar lazos de comunicación con los cooperantes identificados en la Estrategia de Cooperación que puedan  atender las necesidades de Cooperación priorizadas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</si>
</sst>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5" formatCode="#,##0.0"/>
  </numFmts>
  <fonts count="31" x14ac:knownFonts="1">
    <font>
      <sz val="11"/>
      <color theme="1"/>
      <name val="Calibri"/>
      <family val="2"/>
      <scheme val="minor"/>
    </font>
    <font>
      <sz val="11"/>
      <color theme="1"/>
      <name val="Calibri"/>
      <family val="2"/>
      <scheme val="minor"/>
    </font>
    <font>
      <sz val="8"/>
      <color theme="1"/>
      <name val="Century Gothic"/>
      <family val="2"/>
    </font>
    <font>
      <sz val="8"/>
      <name val="Century Gothic"/>
      <family val="2"/>
    </font>
    <font>
      <sz val="10"/>
      <name val="Arial"/>
      <family val="2"/>
    </font>
    <font>
      <sz val="8"/>
      <color rgb="FF000000"/>
      <name val="Century Gothic"/>
      <family val="2"/>
    </font>
    <font>
      <sz val="9"/>
      <color indexed="81"/>
      <name val="Tahoma"/>
      <family val="2"/>
    </font>
    <font>
      <sz val="8"/>
      <name val="Abadi Extra Light"/>
      <family val="2"/>
    </font>
    <font>
      <sz val="8"/>
      <color theme="1"/>
      <name val="Abadi Extra Light"/>
      <family val="2"/>
    </font>
    <font>
      <b/>
      <sz val="10"/>
      <color theme="1"/>
      <name val="Century Gothic"/>
      <family val="2"/>
    </font>
    <font>
      <b/>
      <sz val="8"/>
      <color theme="1"/>
      <name val="Century Gothic"/>
      <family val="2"/>
    </font>
    <font>
      <sz val="9"/>
      <name val="Century Gothic"/>
      <family val="2"/>
    </font>
    <font>
      <sz val="8"/>
      <color rgb="FF000000"/>
      <name val="Arial"/>
      <family val="2"/>
    </font>
    <font>
      <sz val="8"/>
      <name val="Calibri Light"/>
      <family val="2"/>
      <scheme val="major"/>
    </font>
    <font>
      <u/>
      <sz val="8"/>
      <name val="Calibri Light"/>
      <family val="2"/>
      <scheme val="major"/>
    </font>
    <font>
      <sz val="8"/>
      <color rgb="FF000000"/>
      <name val="Calibri Light"/>
      <family val="2"/>
      <scheme val="major"/>
    </font>
    <font>
      <sz val="8"/>
      <color theme="1"/>
      <name val="Calibri Light"/>
      <family val="2"/>
      <scheme val="major"/>
    </font>
    <font>
      <sz val="8"/>
      <color indexed="8"/>
      <name val="Century Gothic"/>
      <family val="2"/>
    </font>
    <font>
      <sz val="8"/>
      <color theme="3" tint="-0.499984740745262"/>
      <name val="Century Gothic"/>
      <family val="2"/>
    </font>
    <font>
      <sz val="7"/>
      <color indexed="8"/>
      <name val="Century Gothic"/>
      <family val="2"/>
    </font>
    <font>
      <sz val="7"/>
      <color rgb="FFFF0000"/>
      <name val="Century Gothic"/>
      <family val="2"/>
    </font>
    <font>
      <sz val="7"/>
      <color theme="3" tint="-0.499984740745262"/>
      <name val="Century Gothic"/>
      <family val="2"/>
    </font>
    <font>
      <b/>
      <sz val="8"/>
      <color theme="3" tint="-0.499984740745262"/>
      <name val="Century Gothic"/>
      <family val="2"/>
    </font>
    <font>
      <b/>
      <sz val="8"/>
      <name val="Century Gothic"/>
      <family val="2"/>
    </font>
    <font>
      <sz val="8"/>
      <color rgb="FF4A4A4A"/>
      <name val="Century Gothic"/>
      <family val="2"/>
    </font>
    <font>
      <sz val="8"/>
      <color theme="3" tint="-0.499984740745262"/>
      <name val="Abadi Extra Light"/>
      <family val="2"/>
    </font>
    <font>
      <sz val="18"/>
      <color theme="1"/>
      <name val="Century Gothic"/>
      <family val="2"/>
    </font>
    <font>
      <sz val="20"/>
      <color theme="1"/>
      <name val="Century Gothic"/>
      <family val="2"/>
    </font>
    <font>
      <sz val="18"/>
      <color rgb="FFFF0000"/>
      <name val="Century Gothic"/>
      <family val="2"/>
    </font>
    <font>
      <b/>
      <sz val="28"/>
      <color theme="4" tint="-0.499984740745262"/>
      <name val="Century Gothic"/>
      <family val="2"/>
    </font>
    <font>
      <sz val="8"/>
      <color rgb="FFFF0000"/>
      <name val="Century Gothic"/>
      <family val="2"/>
    </font>
  </fonts>
  <fills count="13">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bgColor rgb="FFFFFFFF"/>
      </patternFill>
    </fill>
    <fill>
      <patternFill patternType="solid">
        <fgColor theme="0"/>
        <bgColor theme="0"/>
      </patternFill>
    </fill>
    <fill>
      <patternFill patternType="solid">
        <fgColor rgb="FFFFFFFF"/>
        <bgColor rgb="FFFFFFFF"/>
      </patternFill>
    </fill>
    <fill>
      <patternFill patternType="solid">
        <fgColor theme="9" tint="0.59999389629810485"/>
        <bgColor indexed="64"/>
      </patternFill>
    </fill>
    <fill>
      <patternFill patternType="solid">
        <fgColor theme="9" tint="0.79998168889431442"/>
        <bgColor indexed="64"/>
      </patternFill>
    </fill>
    <fill>
      <patternFill patternType="solid">
        <fgColor rgb="FF92D050"/>
        <bgColor indexed="58"/>
      </patternFill>
    </fill>
    <fill>
      <patternFill patternType="solid">
        <fgColor theme="6" tint="0.79998168889431442"/>
        <bgColor indexed="64"/>
      </patternFill>
    </fill>
    <fill>
      <patternFill patternType="solid">
        <fgColor theme="3" tint="0.79998168889431442"/>
        <bgColor indexed="64"/>
      </patternFill>
    </fill>
    <fill>
      <patternFill patternType="solid">
        <fgColor rgb="FFD6DCE4"/>
        <bgColor rgb="FFD6DCE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8"/>
      </right>
      <top/>
      <bottom/>
      <diagonal/>
    </border>
    <border>
      <left style="thin">
        <color indexed="8"/>
      </left>
      <right style="thin">
        <color indexed="8"/>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style="thin">
        <color theme="8" tint="0.39991454817346722"/>
      </left>
      <right style="thin">
        <color theme="8" tint="0.39991454817346722"/>
      </right>
      <top style="thin">
        <color theme="8" tint="0.39991454817346722"/>
      </top>
      <bottom style="thin">
        <color theme="8" tint="0.39991454817346722"/>
      </bottom>
      <diagonal/>
    </border>
    <border>
      <left style="thin">
        <color theme="8" tint="0.39994506668294322"/>
      </left>
      <right style="thin">
        <color theme="8" tint="0.39994506668294322"/>
      </right>
      <top/>
      <bottom style="thin">
        <color theme="8" tint="0.39994506668294322"/>
      </bottom>
      <diagonal/>
    </border>
    <border>
      <left style="thin">
        <color theme="8" tint="0.39991454817346722"/>
      </left>
      <right/>
      <top style="thin">
        <color theme="8" tint="0.39991454817346722"/>
      </top>
      <bottom/>
      <diagonal/>
    </border>
    <border>
      <left/>
      <right/>
      <top style="thin">
        <color theme="8" tint="0.39991454817346722"/>
      </top>
      <bottom/>
      <diagonal/>
    </border>
    <border>
      <left/>
      <right style="thin">
        <color theme="8" tint="0.39991454817346722"/>
      </right>
      <top style="thin">
        <color theme="8" tint="0.39991454817346722"/>
      </top>
      <bottom/>
      <diagonal/>
    </border>
    <border>
      <left style="thin">
        <color theme="8" tint="0.39991454817346722"/>
      </left>
      <right/>
      <top/>
      <bottom/>
      <diagonal/>
    </border>
    <border>
      <left/>
      <right style="thin">
        <color theme="8" tint="0.39991454817346722"/>
      </right>
      <top/>
      <bottom/>
      <diagonal/>
    </border>
    <border>
      <left style="thin">
        <color theme="8" tint="0.39991454817346722"/>
      </left>
      <right/>
      <top/>
      <bottom style="thin">
        <color theme="8" tint="0.39991454817346722"/>
      </bottom>
      <diagonal/>
    </border>
    <border>
      <left/>
      <right/>
      <top/>
      <bottom style="thin">
        <color theme="8" tint="0.39991454817346722"/>
      </bottom>
      <diagonal/>
    </border>
    <border>
      <left/>
      <right style="thin">
        <color theme="8" tint="0.39991454817346722"/>
      </right>
      <top/>
      <bottom style="thin">
        <color theme="8" tint="0.39991454817346722"/>
      </bottom>
      <diagonal/>
    </border>
    <border>
      <left style="thin">
        <color theme="8" tint="0.39994506668294322"/>
      </left>
      <right/>
      <top style="thin">
        <color theme="8" tint="0.39994506668294322"/>
      </top>
      <bottom style="thin">
        <color theme="8" tint="0.39994506668294322"/>
      </bottom>
      <diagonal/>
    </border>
    <border>
      <left style="thin">
        <color theme="8" tint="0.39991454817346722"/>
      </left>
      <right/>
      <top style="thin">
        <color theme="8" tint="0.39991454817346722"/>
      </top>
      <bottom style="thin">
        <color indexed="64"/>
      </bottom>
      <diagonal/>
    </border>
    <border>
      <left/>
      <right/>
      <top style="thin">
        <color theme="8" tint="0.39991454817346722"/>
      </top>
      <bottom style="thin">
        <color indexed="64"/>
      </bottom>
      <diagonal/>
    </border>
    <border>
      <left style="thin">
        <color theme="8" tint="0.39991454817346722"/>
      </left>
      <right/>
      <top style="thin">
        <color indexed="64"/>
      </top>
      <bottom style="thin">
        <color indexed="64"/>
      </bottom>
      <diagonal/>
    </border>
    <border>
      <left style="thin">
        <color indexed="8"/>
      </left>
      <right style="thin">
        <color theme="8" tint="0.39991454817346722"/>
      </right>
      <top/>
      <bottom/>
      <diagonal/>
    </border>
    <border>
      <left style="thin">
        <color theme="8" tint="0.39991454817346722"/>
      </left>
      <right style="thin">
        <color indexed="64"/>
      </right>
      <top style="thin">
        <color indexed="64"/>
      </top>
      <bottom style="thin">
        <color theme="8" tint="0.39991454817346722"/>
      </bottom>
      <diagonal/>
    </border>
    <border>
      <left style="thin">
        <color indexed="64"/>
      </left>
      <right style="thin">
        <color indexed="64"/>
      </right>
      <top style="thin">
        <color indexed="64"/>
      </top>
      <bottom style="thin">
        <color theme="8" tint="0.39991454817346722"/>
      </bottom>
      <diagonal/>
    </border>
    <border>
      <left style="thin">
        <color indexed="64"/>
      </left>
      <right style="thin">
        <color indexed="64"/>
      </right>
      <top/>
      <bottom style="thin">
        <color theme="8" tint="0.39991454817346722"/>
      </bottom>
      <diagonal/>
    </border>
    <border>
      <left style="thin">
        <color indexed="64"/>
      </left>
      <right style="thin">
        <color indexed="8"/>
      </right>
      <top/>
      <bottom style="thin">
        <color theme="8" tint="0.39991454817346722"/>
      </bottom>
      <diagonal/>
    </border>
    <border>
      <left style="thin">
        <color indexed="8"/>
      </left>
      <right style="thin">
        <color indexed="8"/>
      </right>
      <top/>
      <bottom style="thin">
        <color theme="8" tint="0.39991454817346722"/>
      </bottom>
      <diagonal/>
    </border>
    <border>
      <left style="thin">
        <color indexed="8"/>
      </left>
      <right style="thin">
        <color theme="8" tint="0.39991454817346722"/>
      </right>
      <top/>
      <bottom style="thin">
        <color theme="8" tint="0.39991454817346722"/>
      </bottom>
      <diagonal/>
    </border>
    <border>
      <left style="thin">
        <color theme="8" tint="0.39988402966399123"/>
      </left>
      <right/>
      <top style="thin">
        <color theme="8" tint="0.39988402966399123"/>
      </top>
      <bottom style="thin">
        <color theme="8" tint="0.39988402966399123"/>
      </bottom>
      <diagonal/>
    </border>
    <border>
      <left/>
      <right/>
      <top style="thin">
        <color theme="8" tint="0.39988402966399123"/>
      </top>
      <bottom style="thin">
        <color theme="8" tint="0.39988402966399123"/>
      </bottom>
      <diagonal/>
    </border>
    <border>
      <left style="thin">
        <color theme="8" tint="0.39985351115451523"/>
      </left>
      <right/>
      <top style="thin">
        <color theme="8" tint="0.39985351115451523"/>
      </top>
      <bottom style="thin">
        <color theme="8" tint="0.39985351115451523"/>
      </bottom>
      <diagonal/>
    </border>
    <border>
      <left/>
      <right style="thin">
        <color theme="8" tint="0.39985351115451523"/>
      </right>
      <top style="thin">
        <color theme="8" tint="0.39985351115451523"/>
      </top>
      <bottom style="thin">
        <color theme="8" tint="0.39985351115451523"/>
      </bottom>
      <diagonal/>
    </border>
    <border>
      <left/>
      <right style="thin">
        <color theme="8" tint="0.39988402966399123"/>
      </right>
      <top/>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1" fillId="0" borderId="0"/>
    <xf numFmtId="43" fontId="1" fillId="0" borderId="0" applyFont="0" applyFill="0" applyBorder="0" applyAlignment="0" applyProtection="0"/>
    <xf numFmtId="9" fontId="4" fillId="0" borderId="0" applyFill="0" applyBorder="0" applyAlignment="0" applyProtection="0"/>
  </cellStyleXfs>
  <cellXfs count="233">
    <xf numFmtId="0" fontId="0" fillId="0" borderId="0" xfId="0"/>
    <xf numFmtId="0" fontId="2" fillId="0" borderId="0" xfId="0" applyFont="1"/>
    <xf numFmtId="0" fontId="2" fillId="0" borderId="0" xfId="0" applyFont="1" applyAlignment="1">
      <alignment horizontal="justify" vertical="center"/>
    </xf>
    <xf numFmtId="0" fontId="2" fillId="3" borderId="0" xfId="0" applyFont="1" applyFill="1"/>
    <xf numFmtId="0" fontId="2" fillId="3" borderId="0" xfId="0" applyFont="1" applyFill="1" applyAlignment="1">
      <alignment horizontal="justify" vertical="center"/>
    </xf>
    <xf numFmtId="0" fontId="2" fillId="3" borderId="0" xfId="0" applyFont="1" applyFill="1" applyAlignment="1">
      <alignment horizontal="center"/>
    </xf>
    <xf numFmtId="0" fontId="10" fillId="3" borderId="0" xfId="0" applyFont="1" applyFill="1" applyAlignment="1">
      <alignment horizontal="center" vertical="center"/>
    </xf>
    <xf numFmtId="9" fontId="7" fillId="11" borderId="9" xfId="2" applyFont="1" applyFill="1" applyBorder="1" applyAlignment="1" applyProtection="1">
      <alignment horizontal="center" vertical="center"/>
      <protection hidden="1"/>
    </xf>
    <xf numFmtId="9" fontId="7" fillId="11" borderId="3" xfId="2" applyFont="1" applyFill="1" applyBorder="1" applyAlignment="1" applyProtection="1">
      <alignment horizontal="center" vertical="center"/>
      <protection hidden="1"/>
    </xf>
    <xf numFmtId="0" fontId="2" fillId="2" borderId="0" xfId="0" applyFont="1" applyFill="1"/>
    <xf numFmtId="0" fontId="2" fillId="0" borderId="0" xfId="0" applyFont="1" applyAlignment="1">
      <alignment vertical="center"/>
    </xf>
    <xf numFmtId="0" fontId="2" fillId="2" borderId="0" xfId="0" applyFont="1" applyFill="1" applyAlignment="1">
      <alignment vertical="center"/>
    </xf>
    <xf numFmtId="0" fontId="24" fillId="0" borderId="1" xfId="0" applyFont="1" applyBorder="1" applyAlignment="1">
      <alignment vertical="center" wrapText="1"/>
    </xf>
    <xf numFmtId="0" fontId="2" fillId="3" borderId="1" xfId="4" applyFont="1" applyFill="1" applyBorder="1" applyAlignment="1">
      <alignment vertical="center" wrapText="1"/>
    </xf>
    <xf numFmtId="0" fontId="5" fillId="3" borderId="1" xfId="4" applyFont="1" applyFill="1" applyBorder="1" applyAlignment="1">
      <alignment vertical="center" wrapText="1"/>
    </xf>
    <xf numFmtId="0" fontId="5" fillId="3" borderId="1" xfId="4" applyFont="1" applyFill="1" applyBorder="1" applyAlignment="1">
      <alignment horizontal="left" vertical="center" wrapText="1"/>
    </xf>
    <xf numFmtId="0" fontId="2" fillId="0" borderId="0" xfId="0" applyFont="1" applyAlignment="1">
      <alignment horizontal="left" vertical="center" indent="2"/>
    </xf>
    <xf numFmtId="0" fontId="2" fillId="0" borderId="0" xfId="0" applyFont="1" applyAlignment="1">
      <alignment horizontal="left" vertical="center" indent="10"/>
    </xf>
    <xf numFmtId="0" fontId="10" fillId="8" borderId="11"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3" fillId="3" borderId="11" xfId="0" applyFont="1" applyFill="1" applyBorder="1" applyAlignment="1" applyProtection="1">
      <alignment horizontal="justify" vertical="center" wrapText="1"/>
      <protection locked="0"/>
    </xf>
    <xf numFmtId="0" fontId="2" fillId="3" borderId="11" xfId="0" applyFont="1" applyFill="1" applyBorder="1" applyAlignment="1">
      <alignment horizontal="justify" vertical="center" wrapText="1"/>
    </xf>
    <xf numFmtId="9" fontId="2" fillId="3" borderId="11" xfId="0" applyNumberFormat="1" applyFont="1" applyFill="1" applyBorder="1" applyAlignment="1">
      <alignment horizontal="center" vertical="center" wrapText="1"/>
    </xf>
    <xf numFmtId="9" fontId="3" fillId="3" borderId="11" xfId="0" applyNumberFormat="1" applyFont="1" applyFill="1" applyBorder="1" applyAlignment="1" applyProtection="1">
      <alignment horizontal="center" vertical="center" wrapText="1"/>
      <protection locked="0"/>
    </xf>
    <xf numFmtId="0" fontId="3" fillId="3" borderId="11" xfId="0" applyFont="1" applyFill="1" applyBorder="1" applyAlignment="1" applyProtection="1">
      <alignment horizontal="center" vertical="center" wrapText="1"/>
      <protection locked="0"/>
    </xf>
    <xf numFmtId="0" fontId="3" fillId="4" borderId="11" xfId="3" applyFont="1" applyFill="1" applyBorder="1" applyAlignment="1" applyProtection="1">
      <alignment horizontal="center" vertical="center" wrapText="1"/>
      <protection locked="0"/>
    </xf>
    <xf numFmtId="0" fontId="13" fillId="3" borderId="11" xfId="4" applyFont="1" applyFill="1" applyBorder="1" applyAlignment="1" applyProtection="1">
      <alignment vertical="center" wrapText="1"/>
      <protection locked="0"/>
    </xf>
    <xf numFmtId="0" fontId="3" fillId="3" borderId="11" xfId="4" applyFont="1" applyFill="1" applyBorder="1" applyAlignment="1" applyProtection="1">
      <alignment horizontal="left" vertical="center" wrapText="1"/>
      <protection locked="0"/>
    </xf>
    <xf numFmtId="9" fontId="2" fillId="3" borderId="11" xfId="0" applyNumberFormat="1" applyFont="1" applyFill="1" applyBorder="1" applyAlignment="1">
      <alignment horizontal="center" vertical="center"/>
    </xf>
    <xf numFmtId="0" fontId="3" fillId="3" borderId="11" xfId="3" applyFont="1" applyFill="1" applyBorder="1" applyAlignment="1" applyProtection="1">
      <alignment horizontal="center" vertical="center" wrapText="1"/>
      <protection locked="0"/>
    </xf>
    <xf numFmtId="0" fontId="3" fillId="3" borderId="11" xfId="4" applyFont="1" applyFill="1" applyBorder="1" applyAlignment="1" applyProtection="1">
      <alignment horizontal="center" vertical="center" wrapText="1"/>
      <protection locked="0"/>
    </xf>
    <xf numFmtId="0" fontId="3" fillId="3" borderId="11" xfId="0" applyFont="1" applyFill="1" applyBorder="1" applyAlignment="1" applyProtection="1">
      <alignment vertical="center" wrapText="1"/>
      <protection locked="0"/>
    </xf>
    <xf numFmtId="0" fontId="2" fillId="3" borderId="11" xfId="0" applyFont="1" applyFill="1" applyBorder="1" applyAlignment="1">
      <alignment vertical="center" wrapText="1"/>
    </xf>
    <xf numFmtId="0" fontId="3" fillId="3" borderId="11" xfId="0" applyFont="1" applyFill="1" applyBorder="1" applyAlignment="1" applyProtection="1">
      <alignment horizontal="center" vertical="center" wrapText="1"/>
      <protection locked="0"/>
    </xf>
    <xf numFmtId="0" fontId="2" fillId="3" borderId="11" xfId="0" applyFont="1" applyFill="1" applyBorder="1" applyAlignment="1">
      <alignment horizontal="center" vertical="center" wrapText="1"/>
    </xf>
    <xf numFmtId="9" fontId="3" fillId="3" borderId="11" xfId="0" applyNumberFormat="1" applyFont="1" applyFill="1" applyBorder="1" applyAlignment="1" applyProtection="1">
      <alignment horizontal="center" vertical="center" wrapText="1"/>
      <protection locked="0"/>
    </xf>
    <xf numFmtId="0" fontId="13" fillId="3" borderId="11" xfId="3" applyFont="1" applyFill="1" applyBorder="1" applyAlignment="1" applyProtection="1">
      <alignment vertical="center" wrapText="1"/>
      <protection locked="0"/>
    </xf>
    <xf numFmtId="0" fontId="3" fillId="3" borderId="11" xfId="3" applyFont="1" applyFill="1" applyBorder="1" applyAlignment="1" applyProtection="1">
      <alignment vertical="center" wrapText="1"/>
      <protection locked="0"/>
    </xf>
    <xf numFmtId="1" fontId="3" fillId="3" borderId="11" xfId="0" applyNumberFormat="1" applyFont="1" applyFill="1" applyBorder="1" applyAlignment="1" applyProtection="1">
      <alignment horizontal="center" vertical="center" wrapText="1"/>
      <protection locked="0"/>
    </xf>
    <xf numFmtId="0" fontId="13" fillId="3" borderId="11" xfId="5" applyFont="1" applyFill="1" applyBorder="1" applyAlignment="1" applyProtection="1">
      <alignment vertical="center" wrapText="1"/>
      <protection locked="0"/>
    </xf>
    <xf numFmtId="0" fontId="3" fillId="3" borderId="11" xfId="5" applyFont="1" applyFill="1" applyBorder="1" applyAlignment="1" applyProtection="1">
      <alignment vertical="center" wrapText="1"/>
      <protection locked="0"/>
    </xf>
    <xf numFmtId="0" fontId="3" fillId="3" borderId="11" xfId="5" applyFont="1" applyFill="1" applyBorder="1" applyAlignment="1" applyProtection="1">
      <alignment horizontal="left" vertical="center" wrapText="1"/>
      <protection locked="0"/>
    </xf>
    <xf numFmtId="49" fontId="3" fillId="3" borderId="11" xfId="2" applyNumberFormat="1" applyFont="1" applyFill="1" applyBorder="1" applyAlignment="1" applyProtection="1">
      <alignment horizontal="center" vertical="center" wrapText="1"/>
      <protection locked="0"/>
    </xf>
    <xf numFmtId="0" fontId="13" fillId="3" borderId="11" xfId="0" applyFont="1" applyFill="1" applyBorder="1" applyAlignment="1" applyProtection="1">
      <alignment vertical="center" wrapText="1"/>
      <protection locked="0"/>
    </xf>
    <xf numFmtId="0" fontId="3" fillId="3" borderId="11" xfId="4" applyFont="1" applyFill="1" applyBorder="1" applyAlignment="1" applyProtection="1">
      <alignment vertical="center" wrapText="1"/>
      <protection locked="0"/>
    </xf>
    <xf numFmtId="0" fontId="3" fillId="3" borderId="11" xfId="0" applyFont="1" applyFill="1" applyBorder="1" applyAlignment="1" applyProtection="1">
      <alignment horizontal="center" vertical="center" wrapText="1"/>
      <protection hidden="1"/>
    </xf>
    <xf numFmtId="9" fontId="3" fillId="4" borderId="11" xfId="3" applyNumberFormat="1" applyFont="1" applyFill="1" applyBorder="1" applyAlignment="1" applyProtection="1">
      <alignment horizontal="center" vertical="center" wrapText="1"/>
      <protection locked="0"/>
    </xf>
    <xf numFmtId="0" fontId="3" fillId="3" borderId="11" xfId="5" applyFont="1" applyFill="1" applyBorder="1" applyAlignment="1">
      <alignment vertical="center" wrapText="1"/>
    </xf>
    <xf numFmtId="0" fontId="3" fillId="3" borderId="11" xfId="4" applyFont="1" applyFill="1" applyBorder="1" applyAlignment="1" applyProtection="1">
      <alignment horizontal="justify" vertical="center" wrapText="1"/>
      <protection locked="0"/>
    </xf>
    <xf numFmtId="9" fontId="3" fillId="3" borderId="11" xfId="4" applyNumberFormat="1" applyFont="1" applyFill="1" applyBorder="1" applyAlignment="1" applyProtection="1">
      <alignment horizontal="center" vertical="center" wrapText="1"/>
      <protection locked="0"/>
    </xf>
    <xf numFmtId="0" fontId="5" fillId="3" borderId="1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15" fillId="3" borderId="11" xfId="0" applyFont="1" applyFill="1" applyBorder="1" applyAlignment="1">
      <alignment vertical="center" wrapText="1"/>
    </xf>
    <xf numFmtId="0" fontId="5" fillId="3" borderId="11" xfId="0" applyFont="1" applyFill="1" applyBorder="1" applyAlignment="1">
      <alignment vertical="center" wrapText="1"/>
    </xf>
    <xf numFmtId="0" fontId="5" fillId="3" borderId="11" xfId="0" applyFont="1" applyFill="1" applyBorder="1" applyAlignment="1">
      <alignment horizontal="justify" vertical="center" wrapText="1"/>
    </xf>
    <xf numFmtId="9" fontId="5" fillId="3" borderId="11" xfId="0" applyNumberFormat="1" applyFont="1" applyFill="1" applyBorder="1" applyAlignment="1">
      <alignment horizontal="center" vertical="center" wrapText="1"/>
    </xf>
    <xf numFmtId="0" fontId="12" fillId="3" borderId="11" xfId="0" applyFont="1" applyFill="1" applyBorder="1" applyAlignment="1">
      <alignment horizontal="center" vertical="center" wrapText="1"/>
    </xf>
    <xf numFmtId="9" fontId="12" fillId="3" borderId="11" xfId="0" applyNumberFormat="1" applyFont="1" applyFill="1" applyBorder="1" applyAlignment="1">
      <alignment horizontal="center" vertical="center" wrapText="1"/>
    </xf>
    <xf numFmtId="0" fontId="2" fillId="4" borderId="11" xfId="0" applyFont="1" applyFill="1" applyBorder="1" applyAlignment="1">
      <alignment horizontal="center" vertical="center" wrapText="1"/>
    </xf>
    <xf numFmtId="0" fontId="3" fillId="3" borderId="11" xfId="0" applyFont="1" applyFill="1" applyBorder="1" applyAlignment="1">
      <alignment horizontal="justify" vertical="center" wrapText="1"/>
    </xf>
    <xf numFmtId="9" fontId="3" fillId="3" borderId="11" xfId="2" applyFont="1" applyFill="1" applyBorder="1" applyAlignment="1" applyProtection="1">
      <alignment horizontal="center" vertical="center" wrapText="1"/>
      <protection locked="0"/>
    </xf>
    <xf numFmtId="49" fontId="3" fillId="3" borderId="11" xfId="0" applyNumberFormat="1" applyFont="1" applyFill="1" applyBorder="1" applyAlignment="1" applyProtection="1">
      <alignment horizontal="center" vertical="center" wrapText="1"/>
      <protection locked="0"/>
    </xf>
    <xf numFmtId="0" fontId="15" fillId="4" borderId="11" xfId="0" applyFont="1" applyFill="1" applyBorder="1" applyAlignment="1">
      <alignment vertical="center" wrapText="1"/>
    </xf>
    <xf numFmtId="0" fontId="3" fillId="3" borderId="11"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13" fillId="4" borderId="11" xfId="0" applyFont="1" applyFill="1" applyBorder="1" applyAlignment="1">
      <alignment vertical="center" wrapText="1"/>
    </xf>
    <xf numFmtId="0" fontId="2" fillId="3" borderId="11" xfId="0" applyFont="1" applyFill="1" applyBorder="1" applyAlignment="1">
      <alignment horizontal="center" vertical="center"/>
    </xf>
    <xf numFmtId="14" fontId="3" fillId="3" borderId="11" xfId="0" applyNumberFormat="1" applyFont="1" applyFill="1" applyBorder="1" applyAlignment="1" applyProtection="1">
      <alignment horizontal="justify" vertical="center" wrapText="1"/>
      <protection locked="0"/>
    </xf>
    <xf numFmtId="0" fontId="13" fillId="4" borderId="11" xfId="3" applyFont="1" applyFill="1" applyBorder="1" applyAlignment="1" applyProtection="1">
      <alignment vertical="center" wrapText="1"/>
      <protection locked="0"/>
    </xf>
    <xf numFmtId="0" fontId="2" fillId="3" borderId="11" xfId="0" applyFont="1" applyFill="1" applyBorder="1" applyAlignment="1" applyProtection="1">
      <alignment horizontal="justify" vertical="center" wrapText="1"/>
      <protection locked="0"/>
    </xf>
    <xf numFmtId="0" fontId="16" fillId="4" borderId="11" xfId="3" applyFont="1" applyFill="1" applyBorder="1" applyAlignment="1" applyProtection="1">
      <alignment vertical="center" wrapText="1"/>
      <protection locked="0"/>
    </xf>
    <xf numFmtId="0" fontId="3" fillId="4" borderId="11" xfId="3" applyFont="1" applyFill="1" applyBorder="1" applyAlignment="1" applyProtection="1">
      <alignment horizontal="left" vertical="center" wrapText="1"/>
      <protection locked="0"/>
    </xf>
    <xf numFmtId="0" fontId="16" fillId="3" borderId="11" xfId="0" applyFont="1" applyFill="1" applyBorder="1" applyAlignment="1">
      <alignment vertical="center" wrapText="1"/>
    </xf>
    <xf numFmtId="9" fontId="3" fillId="3" borderId="11" xfId="0" applyNumberFormat="1" applyFont="1" applyFill="1" applyBorder="1" applyAlignment="1" applyProtection="1">
      <alignment horizontal="justify" vertical="center" wrapText="1"/>
      <protection locked="0"/>
    </xf>
    <xf numFmtId="9" fontId="3" fillId="3" borderId="11" xfId="0" applyNumberFormat="1" applyFont="1" applyFill="1" applyBorder="1" applyAlignment="1" applyProtection="1">
      <alignment vertical="center" wrapText="1"/>
      <protection locked="0"/>
    </xf>
    <xf numFmtId="0" fontId="3" fillId="6" borderId="11" xfId="3" applyFont="1" applyFill="1" applyBorder="1" applyAlignment="1" applyProtection="1">
      <alignment horizontal="center" vertical="center" wrapText="1"/>
      <protection locked="0"/>
    </xf>
    <xf numFmtId="9" fontId="3" fillId="0" borderId="11" xfId="0" applyNumberFormat="1"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2" fillId="3" borderId="11" xfId="6" applyFont="1" applyFill="1" applyBorder="1" applyAlignment="1">
      <alignment horizontal="center" vertical="center" wrapText="1"/>
    </xf>
    <xf numFmtId="0" fontId="3" fillId="3" borderId="11" xfId="0" applyFont="1" applyFill="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11" fillId="0" borderId="11" xfId="7" applyFont="1" applyBorder="1" applyAlignment="1">
      <alignment horizontal="left" vertical="center" wrapText="1"/>
    </xf>
    <xf numFmtId="0" fontId="2" fillId="3" borderId="11" xfId="0" applyFont="1" applyFill="1" applyBorder="1" applyAlignment="1">
      <alignment horizontal="left" vertical="center" wrapText="1"/>
    </xf>
    <xf numFmtId="0" fontId="3" fillId="4" borderId="11" xfId="0" applyFont="1" applyFill="1" applyBorder="1" applyAlignment="1">
      <alignment horizontal="justify" vertical="center" wrapText="1"/>
    </xf>
    <xf numFmtId="9" fontId="3" fillId="3" borderId="11" xfId="0" applyNumberFormat="1" applyFont="1" applyFill="1" applyBorder="1" applyAlignment="1">
      <alignment horizontal="center" vertical="center" wrapText="1"/>
    </xf>
    <xf numFmtId="0" fontId="13" fillId="3" borderId="11" xfId="0" applyFont="1" applyFill="1" applyBorder="1" applyAlignment="1">
      <alignment vertical="center" wrapText="1"/>
    </xf>
    <xf numFmtId="0" fontId="5" fillId="4" borderId="11" xfId="0" applyFont="1" applyFill="1" applyBorder="1" applyAlignment="1">
      <alignment horizontal="justify" vertical="center" wrapText="1"/>
    </xf>
    <xf numFmtId="0" fontId="16" fillId="4" borderId="11" xfId="0" applyFont="1" applyFill="1" applyBorder="1" applyAlignment="1">
      <alignment vertical="center" wrapText="1"/>
    </xf>
    <xf numFmtId="0" fontId="3" fillId="3" borderId="11" xfId="0" applyFont="1" applyFill="1" applyBorder="1" applyAlignment="1">
      <alignment vertical="center" wrapText="1"/>
    </xf>
    <xf numFmtId="0" fontId="10" fillId="8" borderId="22" xfId="0" applyFont="1" applyFill="1" applyBorder="1" applyAlignment="1">
      <alignment horizontal="center" vertical="center" wrapText="1"/>
    </xf>
    <xf numFmtId="0" fontId="21" fillId="0" borderId="27" xfId="3" applyFont="1" applyBorder="1" applyAlignment="1">
      <alignment horizontal="center" vertical="center" wrapText="1"/>
    </xf>
    <xf numFmtId="0" fontId="19" fillId="0" borderId="28" xfId="3" applyFont="1" applyBorder="1" applyAlignment="1">
      <alignment horizontal="center" vertical="center" wrapText="1"/>
    </xf>
    <xf numFmtId="0" fontId="21" fillId="0" borderId="28" xfId="3" applyFont="1" applyBorder="1" applyAlignment="1">
      <alignment horizontal="center" vertical="center" wrapText="1"/>
    </xf>
    <xf numFmtId="0" fontId="21" fillId="11" borderId="28" xfId="3" applyFont="1" applyFill="1" applyBorder="1" applyAlignment="1">
      <alignment horizontal="center" vertical="center" wrapText="1"/>
    </xf>
    <xf numFmtId="0" fontId="19" fillId="11" borderId="28" xfId="3" applyFont="1" applyFill="1" applyBorder="1" applyAlignment="1">
      <alignment horizontal="center" vertical="center" wrapText="1"/>
    </xf>
    <xf numFmtId="0" fontId="2" fillId="3" borderId="22" xfId="0" applyFont="1" applyFill="1" applyBorder="1" applyAlignment="1">
      <alignment horizontal="center" vertical="center" wrapText="1"/>
    </xf>
    <xf numFmtId="0" fontId="3" fillId="3" borderId="22" xfId="4" applyFont="1" applyFill="1" applyBorder="1" applyAlignment="1" applyProtection="1">
      <alignment horizontal="left" vertical="center" wrapText="1"/>
      <protection locked="0"/>
    </xf>
    <xf numFmtId="0" fontId="3" fillId="3" borderId="22" xfId="5" applyFont="1" applyFill="1" applyBorder="1" applyAlignment="1" applyProtection="1">
      <alignment horizontal="left" vertical="center" wrapText="1"/>
      <protection locked="0"/>
    </xf>
    <xf numFmtId="0" fontId="2" fillId="3" borderId="22" xfId="0" applyFont="1" applyFill="1" applyBorder="1" applyAlignment="1">
      <alignment vertical="center"/>
    </xf>
    <xf numFmtId="0" fontId="5" fillId="3" borderId="22" xfId="0" applyFont="1" applyFill="1" applyBorder="1" applyAlignment="1">
      <alignment horizontal="center" vertical="center" wrapText="1"/>
    </xf>
    <xf numFmtId="0" fontId="3" fillId="3" borderId="22" xfId="0" applyFont="1" applyFill="1" applyBorder="1" applyAlignment="1">
      <alignment horizontal="left" vertical="center" wrapText="1"/>
    </xf>
    <xf numFmtId="0" fontId="3" fillId="3" borderId="22" xfId="4" applyFont="1" applyFill="1" applyBorder="1" applyAlignment="1" applyProtection="1">
      <alignment horizontal="center" vertical="center" wrapText="1"/>
      <protection locked="0"/>
    </xf>
    <xf numFmtId="0" fontId="3" fillId="0" borderId="22" xfId="4" applyFont="1" applyBorder="1" applyAlignment="1" applyProtection="1">
      <alignment horizontal="left" vertical="center" wrapText="1"/>
      <protection locked="0"/>
    </xf>
    <xf numFmtId="0" fontId="2" fillId="3" borderId="22" xfId="0" applyFont="1" applyFill="1" applyBorder="1" applyAlignment="1">
      <alignment horizontal="left" vertical="center" wrapText="1"/>
    </xf>
    <xf numFmtId="9" fontId="3" fillId="3" borderId="5" xfId="2" applyFont="1" applyFill="1" applyBorder="1" applyAlignment="1" applyProtection="1">
      <alignment horizontal="center" vertical="center"/>
      <protection hidden="1"/>
    </xf>
    <xf numFmtId="9" fontId="3" fillId="3" borderId="3" xfId="2" applyFont="1" applyFill="1" applyBorder="1" applyAlignment="1" applyProtection="1">
      <alignment horizontal="center" vertical="center"/>
      <protection hidden="1"/>
    </xf>
    <xf numFmtId="9" fontId="3" fillId="11" borderId="9" xfId="2" applyFont="1" applyFill="1" applyBorder="1" applyAlignment="1" applyProtection="1">
      <alignment horizontal="center" vertical="center"/>
      <protection hidden="1"/>
    </xf>
    <xf numFmtId="9" fontId="3" fillId="11" borderId="9" xfId="2" applyFont="1" applyFill="1" applyBorder="1" applyAlignment="1" applyProtection="1">
      <alignment horizontal="center" vertical="center" wrapText="1"/>
      <protection hidden="1"/>
    </xf>
    <xf numFmtId="9" fontId="3" fillId="11" borderId="3" xfId="2" applyFont="1" applyFill="1" applyBorder="1" applyAlignment="1" applyProtection="1">
      <alignment horizontal="center" vertical="center"/>
      <protection hidden="1"/>
    </xf>
    <xf numFmtId="9" fontId="3" fillId="11" borderId="3" xfId="2" applyFont="1" applyFill="1" applyBorder="1" applyAlignment="1" applyProtection="1">
      <alignment horizontal="center" vertical="center" wrapText="1"/>
      <protection hidden="1"/>
    </xf>
    <xf numFmtId="9" fontId="3" fillId="11" borderId="10" xfId="2" applyFont="1" applyFill="1" applyBorder="1" applyAlignment="1" applyProtection="1">
      <alignment horizontal="center" vertical="center"/>
      <protection hidden="1"/>
    </xf>
    <xf numFmtId="2" fontId="3" fillId="0" borderId="12" xfId="1" applyNumberFormat="1" applyFont="1" applyBorder="1" applyAlignment="1" applyProtection="1">
      <alignment horizontal="center" vertical="center" wrapText="1"/>
      <protection hidden="1"/>
    </xf>
    <xf numFmtId="2" fontId="3" fillId="0" borderId="12" xfId="1" applyNumberFormat="1" applyFont="1" applyBorder="1" applyAlignment="1" applyProtection="1">
      <alignment horizontal="center" vertical="center" wrapText="1"/>
      <protection locked="0"/>
    </xf>
    <xf numFmtId="2" fontId="3" fillId="11" borderId="12" xfId="1" applyNumberFormat="1" applyFont="1" applyFill="1" applyBorder="1" applyAlignment="1" applyProtection="1">
      <alignment horizontal="center" vertical="center"/>
    </xf>
    <xf numFmtId="2" fontId="3" fillId="3" borderId="12" xfId="1" applyNumberFormat="1" applyFont="1" applyFill="1" applyBorder="1" applyAlignment="1" applyProtection="1">
      <alignment horizontal="left" vertical="center" wrapText="1"/>
    </xf>
    <xf numFmtId="2" fontId="3" fillId="0" borderId="12" xfId="1" applyNumberFormat="1" applyFont="1" applyBorder="1" applyAlignment="1" applyProtection="1">
      <alignment horizontal="center" vertical="center" wrapText="1"/>
      <protection locked="0" hidden="1"/>
    </xf>
    <xf numFmtId="2" fontId="3" fillId="0" borderId="12" xfId="1" applyNumberFormat="1" applyFont="1" applyFill="1" applyBorder="1" applyAlignment="1" applyProtection="1">
      <alignment horizontal="center" vertical="center" wrapText="1"/>
      <protection locked="0" hidden="1"/>
    </xf>
    <xf numFmtId="2" fontId="3" fillId="11" borderId="12" xfId="1" applyNumberFormat="1" applyFont="1" applyFill="1" applyBorder="1" applyAlignment="1" applyProtection="1">
      <alignment horizontal="center" vertical="center"/>
      <protection hidden="1"/>
    </xf>
    <xf numFmtId="2" fontId="3" fillId="3" borderId="12" xfId="1" applyNumberFormat="1" applyFont="1" applyFill="1" applyBorder="1" applyAlignment="1" applyProtection="1">
      <alignment horizontal="left" vertical="center" wrapText="1"/>
      <protection hidden="1"/>
    </xf>
    <xf numFmtId="2" fontId="18" fillId="11" borderId="12" xfId="3" applyNumberFormat="1" applyFont="1" applyFill="1" applyBorder="1" applyAlignment="1">
      <alignment horizontal="center" vertical="center" wrapText="1"/>
    </xf>
    <xf numFmtId="2" fontId="3" fillId="3" borderId="12" xfId="1" applyNumberFormat="1" applyFont="1" applyFill="1" applyBorder="1" applyAlignment="1" applyProtection="1">
      <alignment horizontal="center" vertical="center" wrapText="1"/>
      <protection hidden="1"/>
    </xf>
    <xf numFmtId="2" fontId="3" fillId="3" borderId="12" xfId="1" applyNumberFormat="1" applyFont="1" applyFill="1" applyBorder="1" applyAlignment="1" applyProtection="1">
      <alignment horizontal="center" vertical="center" wrapText="1"/>
      <protection locked="0"/>
    </xf>
    <xf numFmtId="2" fontId="3" fillId="3" borderId="12" xfId="1" applyNumberFormat="1" applyFont="1" applyFill="1" applyBorder="1" applyAlignment="1" applyProtection="1">
      <alignment horizontal="center" vertical="center" wrapText="1"/>
      <protection locked="0" hidden="1"/>
    </xf>
    <xf numFmtId="2" fontId="3" fillId="3" borderId="12" xfId="2" applyNumberFormat="1" applyFont="1" applyFill="1" applyBorder="1" applyAlignment="1" applyProtection="1">
      <alignment horizontal="center" vertical="center" wrapText="1"/>
      <protection locked="0"/>
    </xf>
    <xf numFmtId="2" fontId="3" fillId="3" borderId="12" xfId="9" applyNumberFormat="1" applyFont="1" applyFill="1" applyBorder="1" applyAlignment="1" applyProtection="1">
      <alignment horizontal="center" vertical="center" wrapText="1"/>
      <protection locked="0"/>
    </xf>
    <xf numFmtId="2" fontId="2" fillId="3" borderId="12" xfId="0" applyNumberFormat="1" applyFont="1" applyFill="1" applyBorder="1" applyAlignment="1" applyProtection="1">
      <alignment horizontal="center" vertical="center"/>
      <protection hidden="1"/>
    </xf>
    <xf numFmtId="2" fontId="2" fillId="3" borderId="12" xfId="0" applyNumberFormat="1" applyFont="1" applyFill="1" applyBorder="1" applyAlignment="1">
      <alignment horizontal="center" vertical="center"/>
    </xf>
    <xf numFmtId="2" fontId="3" fillId="3" borderId="12" xfId="1" applyNumberFormat="1" applyFont="1" applyFill="1" applyBorder="1" applyAlignment="1" applyProtection="1">
      <alignment horizontal="center" vertical="center" wrapText="1"/>
    </xf>
    <xf numFmtId="2" fontId="5" fillId="3" borderId="12" xfId="0" applyNumberFormat="1" applyFont="1" applyFill="1" applyBorder="1" applyAlignment="1">
      <alignment horizontal="center" vertical="center" wrapText="1"/>
    </xf>
    <xf numFmtId="2" fontId="2" fillId="3" borderId="12" xfId="0" applyNumberFormat="1" applyFont="1" applyFill="1" applyBorder="1" applyAlignment="1">
      <alignment horizontal="center" vertical="center" wrapText="1"/>
    </xf>
    <xf numFmtId="2" fontId="2" fillId="3" borderId="12" xfId="0" applyNumberFormat="1" applyFont="1" applyFill="1" applyBorder="1" applyAlignment="1">
      <alignment vertical="center"/>
    </xf>
    <xf numFmtId="2" fontId="5" fillId="3" borderId="12" xfId="0" applyNumberFormat="1" applyFont="1" applyFill="1" applyBorder="1" applyAlignment="1">
      <alignment vertical="center" wrapText="1"/>
    </xf>
    <xf numFmtId="1" fontId="3" fillId="11" borderId="12" xfId="1" applyNumberFormat="1" applyFont="1" applyFill="1" applyBorder="1" applyAlignment="1" applyProtection="1">
      <alignment horizontal="center" vertical="center"/>
    </xf>
    <xf numFmtId="3" fontId="3" fillId="3" borderId="12" xfId="1" applyNumberFormat="1" applyFont="1" applyFill="1" applyBorder="1" applyAlignment="1" applyProtection="1">
      <alignment horizontal="left" vertical="center" wrapText="1"/>
    </xf>
    <xf numFmtId="0" fontId="3" fillId="0" borderId="12" xfId="1" applyNumberFormat="1" applyFont="1" applyBorder="1" applyAlignment="1" applyProtection="1">
      <alignment horizontal="center" vertical="center" wrapText="1"/>
      <protection locked="0"/>
    </xf>
    <xf numFmtId="0" fontId="3" fillId="0" borderId="12" xfId="1" applyNumberFormat="1" applyFont="1" applyFill="1" applyBorder="1" applyAlignment="1" applyProtection="1">
      <alignment horizontal="center" vertical="center" wrapText="1"/>
      <protection locked="0"/>
    </xf>
    <xf numFmtId="1" fontId="3" fillId="11" borderId="12" xfId="0" applyNumberFormat="1" applyFont="1" applyFill="1" applyBorder="1" applyAlignment="1">
      <alignment horizontal="center" vertical="center"/>
    </xf>
    <xf numFmtId="1" fontId="3" fillId="11" borderId="12" xfId="2" applyNumberFormat="1" applyFont="1" applyFill="1" applyBorder="1" applyAlignment="1" applyProtection="1">
      <alignment horizontal="center" vertical="center"/>
    </xf>
    <xf numFmtId="3" fontId="3" fillId="11" borderId="12" xfId="1" applyNumberFormat="1" applyFont="1" applyFill="1" applyBorder="1" applyAlignment="1" applyProtection="1">
      <alignment horizontal="center" vertical="center" wrapText="1"/>
    </xf>
    <xf numFmtId="3" fontId="3" fillId="11" borderId="12" xfId="0" applyNumberFormat="1" applyFont="1" applyFill="1" applyBorder="1" applyAlignment="1">
      <alignment horizontal="center" vertical="center" wrapText="1"/>
    </xf>
    <xf numFmtId="3" fontId="3" fillId="11" borderId="12" xfId="2" applyNumberFormat="1" applyFont="1" applyFill="1" applyBorder="1" applyAlignment="1" applyProtection="1">
      <alignment horizontal="center" vertical="center" wrapText="1"/>
    </xf>
    <xf numFmtId="3" fontId="2" fillId="12" borderId="12" xfId="0" applyNumberFormat="1" applyFont="1" applyFill="1" applyBorder="1" applyAlignment="1">
      <alignment horizontal="center" vertical="center"/>
    </xf>
    <xf numFmtId="3" fontId="2" fillId="5" borderId="12" xfId="0" applyNumberFormat="1" applyFont="1" applyFill="1" applyBorder="1" applyAlignment="1">
      <alignment horizontal="left" vertical="center" wrapText="1"/>
    </xf>
    <xf numFmtId="0" fontId="2" fillId="0" borderId="12" xfId="0" applyFont="1" applyBorder="1" applyAlignment="1">
      <alignment horizontal="center" vertical="center" wrapText="1"/>
    </xf>
    <xf numFmtId="3" fontId="3" fillId="11" borderId="12" xfId="0" applyNumberFormat="1" applyFont="1" applyFill="1" applyBorder="1" applyAlignment="1">
      <alignment horizontal="center" vertical="center"/>
    </xf>
    <xf numFmtId="3" fontId="3" fillId="11" borderId="12" xfId="2" applyNumberFormat="1" applyFont="1" applyFill="1" applyBorder="1" applyAlignment="1" applyProtection="1">
      <alignment horizontal="center" vertical="center"/>
    </xf>
    <xf numFmtId="1" fontId="2" fillId="12" borderId="12" xfId="0" applyNumberFormat="1" applyFont="1" applyFill="1" applyBorder="1" applyAlignment="1">
      <alignment horizontal="center" vertical="center"/>
    </xf>
    <xf numFmtId="0" fontId="3" fillId="0" borderId="12" xfId="0" applyFont="1" applyBorder="1" applyAlignment="1">
      <alignment horizontal="center" vertical="center" wrapText="1"/>
    </xf>
    <xf numFmtId="2" fontId="3" fillId="0" borderId="12" xfId="1" applyNumberFormat="1" applyFont="1" applyFill="1" applyBorder="1" applyAlignment="1" applyProtection="1">
      <alignment horizontal="center" vertical="center" wrapText="1"/>
      <protection locked="0"/>
    </xf>
    <xf numFmtId="2" fontId="7" fillId="0" borderId="12" xfId="1" applyNumberFormat="1" applyFont="1" applyBorder="1" applyAlignment="1" applyProtection="1">
      <alignment horizontal="center" vertical="center" wrapText="1"/>
      <protection hidden="1"/>
    </xf>
    <xf numFmtId="2" fontId="7" fillId="0" borderId="12" xfId="1" applyNumberFormat="1" applyFont="1" applyBorder="1" applyAlignment="1" applyProtection="1">
      <alignment horizontal="center" vertical="center" wrapText="1"/>
      <protection locked="0"/>
    </xf>
    <xf numFmtId="2" fontId="7" fillId="11" borderId="12" xfId="1" applyNumberFormat="1" applyFont="1" applyFill="1" applyBorder="1" applyAlignment="1" applyProtection="1">
      <alignment horizontal="center" vertical="center"/>
    </xf>
    <xf numFmtId="2" fontId="7" fillId="3" borderId="12" xfId="1" applyNumberFormat="1" applyFont="1" applyFill="1" applyBorder="1" applyAlignment="1" applyProtection="1">
      <alignment horizontal="left" vertical="center" wrapText="1"/>
    </xf>
    <xf numFmtId="2" fontId="7" fillId="0" borderId="12" xfId="1" applyNumberFormat="1" applyFont="1" applyBorder="1" applyAlignment="1" applyProtection="1">
      <alignment horizontal="center" vertical="center" wrapText="1"/>
      <protection locked="0" hidden="1"/>
    </xf>
    <xf numFmtId="2" fontId="7" fillId="0" borderId="12" xfId="1" applyNumberFormat="1" applyFont="1" applyFill="1" applyBorder="1" applyAlignment="1" applyProtection="1">
      <alignment horizontal="center" vertical="center" wrapText="1"/>
      <protection locked="0" hidden="1"/>
    </xf>
    <xf numFmtId="2" fontId="7" fillId="11" borderId="12" xfId="1" applyNumberFormat="1" applyFont="1" applyFill="1" applyBorder="1" applyAlignment="1" applyProtection="1">
      <alignment horizontal="center" vertical="center"/>
      <protection hidden="1"/>
    </xf>
    <xf numFmtId="2" fontId="7" fillId="3" borderId="12" xfId="1" applyNumberFormat="1" applyFont="1" applyFill="1" applyBorder="1" applyAlignment="1" applyProtection="1">
      <alignment horizontal="left" vertical="center" wrapText="1"/>
      <protection hidden="1"/>
    </xf>
    <xf numFmtId="4" fontId="7" fillId="11" borderId="12" xfId="0" applyNumberFormat="1" applyFont="1" applyFill="1" applyBorder="1" applyAlignment="1">
      <alignment horizontal="center" vertical="center"/>
    </xf>
    <xf numFmtId="0" fontId="7" fillId="0" borderId="12" xfId="1" applyNumberFormat="1" applyFont="1" applyBorder="1" applyAlignment="1" applyProtection="1">
      <alignment horizontal="center" vertical="center" wrapText="1"/>
      <protection locked="0"/>
    </xf>
    <xf numFmtId="3" fontId="7" fillId="11" borderId="12" xfId="1" applyNumberFormat="1" applyFont="1" applyFill="1" applyBorder="1" applyAlignment="1" applyProtection="1">
      <alignment horizontal="center" vertical="center"/>
    </xf>
    <xf numFmtId="3" fontId="7" fillId="3" borderId="12" xfId="1" applyNumberFormat="1" applyFont="1" applyFill="1" applyBorder="1" applyAlignment="1" applyProtection="1">
      <alignment horizontal="left" vertical="center" wrapText="1"/>
    </xf>
    <xf numFmtId="0" fontId="7" fillId="0" borderId="12" xfId="1" applyNumberFormat="1" applyFont="1" applyFill="1" applyBorder="1" applyAlignment="1" applyProtection="1">
      <alignment horizontal="center" vertical="center" wrapText="1"/>
      <protection locked="0"/>
    </xf>
    <xf numFmtId="1" fontId="7" fillId="11" borderId="12" xfId="1" applyNumberFormat="1" applyFont="1" applyFill="1" applyBorder="1" applyAlignment="1" applyProtection="1">
      <alignment horizontal="center" vertical="center"/>
    </xf>
    <xf numFmtId="2" fontId="7" fillId="0" borderId="12" xfId="1" applyNumberFormat="1" applyFont="1" applyFill="1" applyBorder="1" applyAlignment="1" applyProtection="1">
      <alignment horizontal="center" vertical="center" wrapText="1"/>
      <protection locked="0"/>
    </xf>
    <xf numFmtId="3" fontId="7" fillId="11" borderId="12" xfId="0" applyNumberFormat="1" applyFont="1" applyFill="1" applyBorder="1" applyAlignment="1">
      <alignment horizontal="center" vertical="center"/>
    </xf>
    <xf numFmtId="3" fontId="7" fillId="11" borderId="12" xfId="2" applyNumberFormat="1" applyFont="1" applyFill="1" applyBorder="1" applyAlignment="1" applyProtection="1">
      <alignment horizontal="center" vertical="center"/>
    </xf>
    <xf numFmtId="2" fontId="7" fillId="3" borderId="12" xfId="1" applyNumberFormat="1" applyFont="1" applyFill="1" applyBorder="1" applyAlignment="1" applyProtection="1">
      <alignment horizontal="center" vertical="center" wrapText="1"/>
      <protection locked="0"/>
    </xf>
    <xf numFmtId="2" fontId="25" fillId="11" borderId="12" xfId="3" applyNumberFormat="1" applyFont="1" applyFill="1" applyBorder="1" applyAlignment="1">
      <alignment horizontal="center" vertical="center" wrapText="1"/>
    </xf>
    <xf numFmtId="3" fontId="3" fillId="11" borderId="12" xfId="1" applyNumberFormat="1" applyFont="1" applyFill="1" applyBorder="1" applyAlignment="1" applyProtection="1">
      <alignment horizontal="center" vertical="center"/>
    </xf>
    <xf numFmtId="0" fontId="25" fillId="11" borderId="12" xfId="3" applyFont="1" applyFill="1" applyBorder="1" applyAlignment="1">
      <alignment horizontal="center" vertical="center" wrapText="1"/>
    </xf>
    <xf numFmtId="3" fontId="7" fillId="0" borderId="12" xfId="1" applyNumberFormat="1" applyFont="1" applyFill="1" applyBorder="1" applyAlignment="1" applyProtection="1">
      <alignment horizontal="left" vertical="center" wrapText="1"/>
    </xf>
    <xf numFmtId="1" fontId="7" fillId="11" borderId="12" xfId="0" applyNumberFormat="1" applyFont="1" applyFill="1" applyBorder="1" applyAlignment="1">
      <alignment horizontal="center" vertical="center"/>
    </xf>
    <xf numFmtId="1" fontId="7" fillId="11" borderId="12" xfId="2" applyNumberFormat="1" applyFont="1" applyFill="1" applyBorder="1" applyAlignment="1" applyProtection="1">
      <alignment horizontal="center" vertical="center"/>
    </xf>
    <xf numFmtId="0" fontId="7" fillId="0" borderId="12" xfId="0" applyFont="1" applyBorder="1" applyAlignment="1">
      <alignment horizontal="center" vertical="center" wrapText="1"/>
    </xf>
    <xf numFmtId="3" fontId="8" fillId="12" borderId="12" xfId="0" applyNumberFormat="1" applyFont="1" applyFill="1" applyBorder="1" applyAlignment="1">
      <alignment horizontal="center" vertical="center"/>
    </xf>
    <xf numFmtId="3" fontId="7" fillId="5" borderId="12" xfId="0" applyNumberFormat="1" applyFont="1" applyFill="1" applyBorder="1" applyAlignment="1">
      <alignment horizontal="center" vertical="center" wrapText="1"/>
    </xf>
    <xf numFmtId="165" fontId="8" fillId="12" borderId="12" xfId="0" applyNumberFormat="1" applyFont="1" applyFill="1" applyBorder="1" applyAlignment="1">
      <alignment horizontal="center" vertical="center"/>
    </xf>
    <xf numFmtId="2" fontId="7" fillId="0" borderId="12" xfId="0" applyNumberFormat="1" applyFont="1" applyBorder="1" applyAlignment="1">
      <alignment horizontal="center" vertical="center" wrapText="1"/>
    </xf>
    <xf numFmtId="3" fontId="7" fillId="5" borderId="12" xfId="0" applyNumberFormat="1" applyFont="1" applyFill="1" applyBorder="1" applyAlignment="1">
      <alignment horizontal="left" vertical="center" wrapText="1"/>
    </xf>
    <xf numFmtId="43" fontId="7" fillId="11" borderId="12" xfId="1" applyFont="1" applyFill="1" applyBorder="1" applyAlignment="1" applyProtection="1">
      <alignment horizontal="center" vertical="center"/>
    </xf>
    <xf numFmtId="0" fontId="26" fillId="3" borderId="35" xfId="0" applyFont="1" applyFill="1" applyBorder="1" applyAlignment="1">
      <alignment horizontal="center" vertical="center"/>
    </xf>
    <xf numFmtId="0" fontId="26" fillId="3" borderId="36" xfId="0" applyFont="1" applyFill="1" applyBorder="1" applyAlignment="1">
      <alignment horizontal="center" vertical="center"/>
    </xf>
    <xf numFmtId="0" fontId="27" fillId="3" borderId="35" xfId="0" applyFont="1" applyFill="1" applyBorder="1" applyAlignment="1">
      <alignment horizontal="center" vertical="center"/>
    </xf>
    <xf numFmtId="0" fontId="27" fillId="3" borderId="36" xfId="0" applyFont="1" applyFill="1" applyBorder="1" applyAlignment="1">
      <alignment horizontal="center" vertical="center"/>
    </xf>
    <xf numFmtId="14" fontId="28" fillId="3" borderId="35" xfId="0" applyNumberFormat="1" applyFont="1" applyFill="1" applyBorder="1" applyAlignment="1">
      <alignment horizontal="center" vertical="center"/>
    </xf>
    <xf numFmtId="0" fontId="28" fillId="3" borderId="36" xfId="0" applyFont="1" applyFill="1" applyBorder="1" applyAlignment="1">
      <alignment horizontal="center" vertical="center"/>
    </xf>
    <xf numFmtId="0" fontId="28" fillId="3" borderId="35" xfId="0" applyFont="1" applyFill="1" applyBorder="1" applyAlignment="1">
      <alignment horizontal="center" vertical="center"/>
    </xf>
    <xf numFmtId="0" fontId="29" fillId="3" borderId="17" xfId="0" applyFont="1" applyFill="1" applyBorder="1" applyAlignment="1">
      <alignment horizontal="center" vertical="center"/>
    </xf>
    <xf numFmtId="0" fontId="29" fillId="3" borderId="0" xfId="0" applyFont="1" applyFill="1" applyAlignment="1">
      <alignment horizontal="center" vertical="center"/>
    </xf>
    <xf numFmtId="0" fontId="29" fillId="3" borderId="37" xfId="0" applyFont="1" applyFill="1" applyBorder="1" applyAlignment="1">
      <alignment horizontal="center" vertical="center"/>
    </xf>
    <xf numFmtId="0" fontId="19" fillId="7" borderId="4" xfId="3" applyFont="1" applyFill="1" applyBorder="1" applyAlignment="1">
      <alignment horizontal="center" vertical="center" wrapText="1"/>
    </xf>
    <xf numFmtId="0" fontId="19" fillId="7" borderId="3" xfId="3" applyFont="1" applyFill="1" applyBorder="1" applyAlignment="1">
      <alignment horizontal="center" vertical="center" wrapText="1"/>
    </xf>
    <xf numFmtId="0" fontId="20" fillId="2" borderId="2" xfId="3" applyFont="1" applyFill="1" applyBorder="1" applyAlignment="1">
      <alignment horizontal="center" vertical="center" wrapText="1"/>
    </xf>
    <xf numFmtId="0" fontId="20" fillId="2" borderId="29" xfId="3" applyFont="1" applyFill="1" applyBorder="1" applyAlignment="1">
      <alignment horizontal="center" vertical="center" wrapText="1"/>
    </xf>
    <xf numFmtId="0" fontId="9" fillId="8" borderId="13" xfId="0" applyFont="1" applyFill="1" applyBorder="1" applyAlignment="1">
      <alignment horizontal="center" vertical="center"/>
    </xf>
    <xf numFmtId="0" fontId="9" fillId="8" borderId="11" xfId="0" applyFont="1" applyFill="1" applyBorder="1" applyAlignment="1">
      <alignment horizontal="center" vertical="center"/>
    </xf>
    <xf numFmtId="0" fontId="9" fillId="8" borderId="22" xfId="0" applyFont="1" applyFill="1" applyBorder="1" applyAlignment="1">
      <alignment horizontal="center" vertical="center"/>
    </xf>
    <xf numFmtId="0" fontId="2" fillId="3" borderId="14" xfId="0" applyFont="1" applyFill="1" applyBorder="1" applyAlignment="1">
      <alignment horizontal="center"/>
    </xf>
    <xf numFmtId="0" fontId="2" fillId="3" borderId="15" xfId="0" applyFont="1" applyFill="1" applyBorder="1" applyAlignment="1">
      <alignment horizontal="center"/>
    </xf>
    <xf numFmtId="0" fontId="2" fillId="3" borderId="16" xfId="0" applyFont="1" applyFill="1" applyBorder="1" applyAlignment="1">
      <alignment horizontal="center"/>
    </xf>
    <xf numFmtId="0" fontId="2" fillId="3" borderId="17" xfId="0" applyFont="1" applyFill="1" applyBorder="1" applyAlignment="1">
      <alignment horizontal="center"/>
    </xf>
    <xf numFmtId="0" fontId="2" fillId="3" borderId="0" xfId="0" applyFont="1" applyFill="1" applyBorder="1" applyAlignment="1">
      <alignment horizontal="center"/>
    </xf>
    <xf numFmtId="0" fontId="2" fillId="3" borderId="18" xfId="0" applyFont="1" applyFill="1" applyBorder="1" applyAlignment="1">
      <alignment horizontal="center"/>
    </xf>
    <xf numFmtId="0" fontId="2" fillId="3" borderId="19" xfId="0" applyFont="1" applyFill="1" applyBorder="1" applyAlignment="1">
      <alignment horizontal="center"/>
    </xf>
    <xf numFmtId="0" fontId="2" fillId="3" borderId="20" xfId="0" applyFont="1" applyFill="1" applyBorder="1" applyAlignment="1">
      <alignment horizontal="center"/>
    </xf>
    <xf numFmtId="0" fontId="2" fillId="3" borderId="21" xfId="0" applyFont="1" applyFill="1" applyBorder="1" applyAlignment="1">
      <alignment horizontal="center"/>
    </xf>
    <xf numFmtId="0" fontId="26" fillId="3" borderId="33" xfId="0" applyFont="1" applyFill="1" applyBorder="1" applyAlignment="1">
      <alignment horizontal="center" vertical="center"/>
    </xf>
    <xf numFmtId="0" fontId="26" fillId="3" borderId="34" xfId="0" applyFont="1" applyFill="1" applyBorder="1" applyAlignment="1">
      <alignment horizontal="center" vertical="center"/>
    </xf>
    <xf numFmtId="0" fontId="27" fillId="3" borderId="33" xfId="0" applyFont="1" applyFill="1" applyBorder="1" applyAlignment="1">
      <alignment horizontal="center" vertical="center"/>
    </xf>
    <xf numFmtId="0" fontId="27" fillId="3" borderId="34" xfId="0" applyFont="1" applyFill="1" applyBorder="1" applyAlignment="1">
      <alignment horizontal="center" vertical="center"/>
    </xf>
    <xf numFmtId="0" fontId="19" fillId="0" borderId="4" xfId="3" applyFont="1" applyBorder="1" applyAlignment="1">
      <alignment horizontal="center" vertical="center" wrapText="1"/>
    </xf>
    <xf numFmtId="0" fontId="19" fillId="0" borderId="3" xfId="3" applyFont="1" applyBorder="1" applyAlignment="1">
      <alignment horizontal="center" vertical="center" wrapText="1"/>
    </xf>
    <xf numFmtId="0" fontId="19" fillId="0" borderId="25" xfId="3" applyFont="1" applyBorder="1" applyAlignment="1">
      <alignment horizontal="center" vertical="center" wrapText="1"/>
    </xf>
    <xf numFmtId="0" fontId="17" fillId="8" borderId="23" xfId="3" applyFont="1" applyFill="1" applyBorder="1" applyAlignment="1">
      <alignment horizontal="center" vertical="center" wrapText="1"/>
    </xf>
    <xf numFmtId="0" fontId="17" fillId="8" borderId="24" xfId="3" applyFont="1" applyFill="1" applyBorder="1" applyAlignment="1">
      <alignment horizontal="center" vertical="center" wrapText="1"/>
    </xf>
    <xf numFmtId="0" fontId="17" fillId="8" borderId="5" xfId="3" applyFont="1" applyFill="1" applyBorder="1" applyAlignment="1">
      <alignment horizontal="center" vertical="center" wrapText="1"/>
    </xf>
    <xf numFmtId="0" fontId="22" fillId="9" borderId="6" xfId="3" applyFont="1" applyFill="1" applyBorder="1" applyAlignment="1">
      <alignment horizontal="center" vertical="center" wrapText="1"/>
    </xf>
    <xf numFmtId="0" fontId="22" fillId="9" borderId="30" xfId="3" applyFont="1" applyFill="1" applyBorder="1" applyAlignment="1">
      <alignment horizontal="center" vertical="center" wrapText="1"/>
    </xf>
    <xf numFmtId="0" fontId="23" fillId="9" borderId="7" xfId="3" applyFont="1" applyFill="1" applyBorder="1" applyAlignment="1">
      <alignment horizontal="center" vertical="center" wrapText="1"/>
    </xf>
    <xf numFmtId="0" fontId="23" fillId="9" borderId="31" xfId="3" applyFont="1" applyFill="1" applyBorder="1" applyAlignment="1">
      <alignment horizontal="center" vertical="center" wrapText="1"/>
    </xf>
    <xf numFmtId="0" fontId="23" fillId="9" borderId="26" xfId="3" applyFont="1" applyFill="1" applyBorder="1" applyAlignment="1">
      <alignment horizontal="center" vertical="center" wrapText="1"/>
    </xf>
    <xf numFmtId="0" fontId="23" fillId="9" borderId="32" xfId="3" applyFont="1" applyFill="1" applyBorder="1" applyAlignment="1">
      <alignment horizontal="center" vertical="center" wrapText="1"/>
    </xf>
    <xf numFmtId="0" fontId="17" fillId="10" borderId="25" xfId="3" applyFont="1" applyFill="1" applyBorder="1" applyAlignment="1">
      <alignment horizontal="center" vertical="center" wrapText="1"/>
    </xf>
    <xf numFmtId="0" fontId="17" fillId="10" borderId="8" xfId="3" applyFont="1" applyFill="1" applyBorder="1" applyAlignment="1">
      <alignment horizontal="center" vertical="center" wrapText="1"/>
    </xf>
    <xf numFmtId="0" fontId="17" fillId="10" borderId="3" xfId="3" applyFont="1" applyFill="1" applyBorder="1" applyAlignment="1">
      <alignment horizontal="center" vertical="center" wrapText="1"/>
    </xf>
    <xf numFmtId="0" fontId="17" fillId="10" borderId="4" xfId="3" applyFont="1" applyFill="1" applyBorder="1" applyAlignment="1">
      <alignment horizontal="center" vertical="center" wrapText="1"/>
    </xf>
    <xf numFmtId="0" fontId="3" fillId="3" borderId="11" xfId="0" applyFont="1" applyFill="1" applyBorder="1" applyAlignment="1" applyProtection="1">
      <alignment horizontal="center" vertical="center" wrapText="1"/>
      <protection locked="0"/>
    </xf>
    <xf numFmtId="0" fontId="3" fillId="3" borderId="22" xfId="0" applyFont="1" applyFill="1" applyBorder="1" applyAlignment="1">
      <alignment horizontal="center" vertical="center" wrapText="1"/>
    </xf>
    <xf numFmtId="2" fontId="2" fillId="0" borderId="12" xfId="0" applyNumberFormat="1" applyFont="1" applyBorder="1" applyAlignment="1">
      <alignment horizontal="center" vertical="center" wrapText="1"/>
    </xf>
    <xf numFmtId="0" fontId="7" fillId="3" borderId="12" xfId="1" applyNumberFormat="1" applyFont="1" applyFill="1" applyBorder="1" applyAlignment="1" applyProtection="1">
      <alignment horizontal="center" vertical="center" wrapText="1"/>
      <protection locked="0"/>
    </xf>
    <xf numFmtId="0" fontId="2" fillId="3" borderId="12" xfId="0" applyFont="1" applyFill="1" applyBorder="1" applyAlignment="1">
      <alignment horizontal="center" vertical="center" wrapText="1"/>
    </xf>
    <xf numFmtId="0" fontId="3" fillId="3" borderId="12" xfId="1" applyNumberFormat="1" applyFont="1" applyFill="1" applyBorder="1" applyAlignment="1" applyProtection="1">
      <alignment horizontal="center" vertical="center" wrapText="1"/>
      <protection locked="0"/>
    </xf>
    <xf numFmtId="0" fontId="3" fillId="3" borderId="22" xfId="1" applyNumberFormat="1" applyFont="1" applyFill="1" applyBorder="1" applyAlignment="1" applyProtection="1">
      <alignment horizontal="center" vertical="center" wrapText="1"/>
      <protection locked="0"/>
    </xf>
  </cellXfs>
  <cellStyles count="11">
    <cellStyle name="Millares" xfId="1" builtinId="3"/>
    <cellStyle name="Millares 2" xfId="9" xr:uid="{6527DFAA-CE4C-4590-B396-DCFA2DD529E6}"/>
    <cellStyle name="Normal" xfId="0" builtinId="0"/>
    <cellStyle name="Normal 10" xfId="6" xr:uid="{786ADA06-BA0F-4BF5-993D-4D00509BE033}"/>
    <cellStyle name="Normal 12" xfId="4" xr:uid="{CA78C521-08A3-4A9D-A7DB-2971AE40259D}"/>
    <cellStyle name="Normal 12 2" xfId="5" xr:uid="{5317CDA5-8510-4FCA-843C-AF65BC57FABD}"/>
    <cellStyle name="Normal 14" xfId="7" xr:uid="{CE942048-2803-471A-A302-908E87FB2E02}"/>
    <cellStyle name="Normal 2 2 2 2" xfId="8" xr:uid="{0395AF79-0B6F-4454-9F1A-219DABBB3C77}"/>
    <cellStyle name="Normal 3" xfId="3" xr:uid="{40AA3BAE-D4A7-422E-B1B4-06D3A0C9F952}"/>
    <cellStyle name="Porcentaje" xfId="2" builtinId="5"/>
    <cellStyle name="Porcentaje 2" xfId="10" xr:uid="{5B206700-2F91-4C0A-849C-372682B3927B}"/>
  </cellStyles>
  <dxfs count="192">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
      <font>
        <color auto="1"/>
      </font>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505824</xdr:colOff>
      <xdr:row>1</xdr:row>
      <xdr:rowOff>148828</xdr:rowOff>
    </xdr:from>
    <xdr:to>
      <xdr:col>2</xdr:col>
      <xdr:colOff>1546713</xdr:colOff>
      <xdr:row>5</xdr:row>
      <xdr:rowOff>223242</xdr:rowOff>
    </xdr:to>
    <xdr:pic>
      <xdr:nvPicPr>
        <xdr:cNvPr id="2" name="Imagen 1">
          <a:extLst>
            <a:ext uri="{FF2B5EF4-FFF2-40B4-BE49-F238E27FC236}">
              <a16:creationId xmlns:a16="http://schemas.microsoft.com/office/drawing/2014/main" id="{3EDBB6A4-350E-4AF3-9F1E-8A1B5E08BC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824" y="327422"/>
          <a:ext cx="3645381" cy="148828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C6960-131B-4A43-A18B-04DC6FD9E15C}">
  <dimension ref="A1:BH143"/>
  <sheetViews>
    <sheetView tabSelected="1" topLeftCell="A7" zoomScale="62" zoomScaleNormal="62" workbookViewId="0">
      <selection activeCell="N13" sqref="N13"/>
    </sheetView>
  </sheetViews>
  <sheetFormatPr baseColWidth="10" defaultColWidth="22.42578125" defaultRowHeight="13.5" x14ac:dyDescent="0.3"/>
  <cols>
    <col min="1" max="1" width="22.42578125" style="3"/>
    <col min="2" max="2" width="16.7109375" style="5" customWidth="1"/>
    <col min="3" max="3" width="31.140625" style="3" customWidth="1"/>
    <col min="4" max="4" width="43.42578125" style="4" customWidth="1"/>
    <col min="5" max="5" width="30" style="4" customWidth="1"/>
    <col min="6" max="6" width="11.85546875" style="3" customWidth="1"/>
    <col min="7" max="7" width="14.28515625" style="3" hidden="1" customWidth="1"/>
    <col min="8" max="8" width="15" style="3" hidden="1" customWidth="1"/>
    <col min="9" max="9" width="15.5703125" style="3" hidden="1" customWidth="1"/>
    <col min="10" max="10" width="14.42578125" style="3" hidden="1" customWidth="1"/>
    <col min="11" max="11" width="14" style="3" hidden="1" customWidth="1"/>
    <col min="12" max="12" width="17.140625" style="3" customWidth="1"/>
    <col min="13" max="16" width="22.42578125" style="3" customWidth="1"/>
    <col min="17" max="17" width="53" style="3" customWidth="1"/>
    <col min="18" max="18" width="35.7109375" style="3" customWidth="1"/>
    <col min="19" max="19" width="24.42578125" style="3" customWidth="1"/>
    <col min="20" max="20" width="22.42578125" style="3" customWidth="1"/>
    <col min="21" max="21" width="22.42578125" style="5" customWidth="1"/>
    <col min="22" max="22" width="11.140625" style="3" bestFit="1" customWidth="1"/>
    <col min="23" max="23" width="7.42578125" style="3" customWidth="1"/>
    <col min="24" max="24" width="10" style="3" customWidth="1"/>
    <col min="25" max="25" width="8" style="3" customWidth="1"/>
    <col min="26" max="26" width="9.5703125" style="3" customWidth="1"/>
    <col min="27" max="27" width="8.28515625" style="3" customWidth="1"/>
    <col min="28" max="28" width="9.28515625" style="3" bestFit="1" customWidth="1"/>
    <col min="29" max="29" width="7.42578125" style="3" customWidth="1"/>
    <col min="30" max="30" width="20" style="3" bestFit="1" customWidth="1"/>
    <col min="31" max="31" width="8.85546875" style="3" bestFit="1" customWidth="1"/>
    <col min="32" max="32" width="7" style="3" bestFit="1" customWidth="1"/>
    <col min="33" max="33" width="8.85546875" style="3" bestFit="1" customWidth="1"/>
    <col min="34" max="34" width="7" style="3" bestFit="1" customWidth="1"/>
    <col min="35" max="35" width="8.5703125" style="3" bestFit="1" customWidth="1"/>
    <col min="36" max="36" width="7" style="3" bestFit="1" customWidth="1"/>
    <col min="37" max="37" width="9.5703125" style="3" bestFit="1" customWidth="1"/>
    <col min="38" max="38" width="7" style="3" bestFit="1" customWidth="1"/>
    <col min="39" max="39" width="20" style="3" bestFit="1" customWidth="1"/>
    <col min="40" max="40" width="8.7109375" style="3" bestFit="1" customWidth="1"/>
    <col min="41" max="41" width="7" style="3" bestFit="1" customWidth="1"/>
    <col min="42" max="42" width="8.5703125" style="3" bestFit="1" customWidth="1"/>
    <col min="43" max="43" width="7" style="3" bestFit="1" customWidth="1"/>
    <col min="44" max="44" width="8.5703125" style="3" bestFit="1" customWidth="1"/>
    <col min="45" max="45" width="7" style="3" bestFit="1" customWidth="1"/>
    <col min="46" max="46" width="10.140625" style="3" bestFit="1" customWidth="1"/>
    <col min="47" max="47" width="7" style="3" bestFit="1" customWidth="1"/>
    <col min="48" max="48" width="20" style="3" bestFit="1" customWidth="1"/>
    <col min="49" max="49" width="8.5703125" style="3" bestFit="1" customWidth="1"/>
    <col min="50" max="50" width="7" style="3" bestFit="1" customWidth="1"/>
    <col min="51" max="51" width="8.5703125" style="3" bestFit="1" customWidth="1"/>
    <col min="52" max="52" width="7" style="3" bestFit="1" customWidth="1"/>
    <col min="53" max="53" width="8.7109375" style="3" bestFit="1" customWidth="1"/>
    <col min="54" max="54" width="7" style="3" bestFit="1" customWidth="1"/>
    <col min="55" max="55" width="10" style="3" bestFit="1" customWidth="1"/>
    <col min="56" max="56" width="7" style="3" bestFit="1" customWidth="1"/>
    <col min="57" max="57" width="20" style="3" bestFit="1" customWidth="1"/>
    <col min="58" max="58" width="18.140625" style="3" bestFit="1" customWidth="1"/>
    <col min="59" max="59" width="20.7109375" style="3" bestFit="1" customWidth="1"/>
    <col min="60" max="60" width="25.28515625" style="3" bestFit="1" customWidth="1"/>
    <col min="61" max="16384" width="22.42578125" style="3"/>
  </cols>
  <sheetData>
    <row r="1" spans="1:60" x14ac:dyDescent="0.3">
      <c r="A1" s="197"/>
      <c r="B1" s="198"/>
      <c r="C1" s="199"/>
      <c r="D1" s="187" t="s">
        <v>1077</v>
      </c>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88"/>
      <c r="AN1" s="188"/>
      <c r="AO1" s="188"/>
      <c r="AP1" s="188"/>
      <c r="AQ1" s="188"/>
      <c r="AR1" s="188"/>
      <c r="AS1" s="188"/>
      <c r="AT1" s="188"/>
      <c r="AU1" s="188"/>
      <c r="AV1" s="188"/>
      <c r="AW1" s="188"/>
      <c r="AX1" s="188"/>
      <c r="AY1" s="188"/>
      <c r="AZ1" s="188"/>
      <c r="BA1" s="188"/>
      <c r="BB1" s="188"/>
      <c r="BC1" s="188"/>
      <c r="BD1" s="189"/>
      <c r="BE1" s="206" t="s">
        <v>1073</v>
      </c>
      <c r="BF1" s="207"/>
      <c r="BG1" s="180" t="s">
        <v>1076</v>
      </c>
      <c r="BH1" s="181"/>
    </row>
    <row r="2" spans="1:60" ht="26.25" customHeight="1" x14ac:dyDescent="0.3">
      <c r="A2" s="200"/>
      <c r="B2" s="201"/>
      <c r="C2" s="202"/>
      <c r="D2" s="187"/>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c r="AY2" s="188"/>
      <c r="AZ2" s="188"/>
      <c r="BA2" s="188"/>
      <c r="BB2" s="188"/>
      <c r="BC2" s="188"/>
      <c r="BD2" s="189"/>
      <c r="BE2" s="206"/>
      <c r="BF2" s="207"/>
      <c r="BG2" s="180"/>
      <c r="BH2" s="181"/>
    </row>
    <row r="3" spans="1:60" x14ac:dyDescent="0.3">
      <c r="A3" s="200"/>
      <c r="B3" s="201"/>
      <c r="C3" s="202"/>
      <c r="D3" s="187"/>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c r="AY3" s="188"/>
      <c r="AZ3" s="188"/>
      <c r="BA3" s="188"/>
      <c r="BB3" s="188"/>
      <c r="BC3" s="188"/>
      <c r="BD3" s="189"/>
      <c r="BE3" s="206"/>
      <c r="BF3" s="207"/>
      <c r="BG3" s="180"/>
      <c r="BH3" s="181"/>
    </row>
    <row r="4" spans="1:60" x14ac:dyDescent="0.3">
      <c r="A4" s="200"/>
      <c r="B4" s="201"/>
      <c r="C4" s="202"/>
      <c r="D4" s="187"/>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c r="AW4" s="188"/>
      <c r="AX4" s="188"/>
      <c r="AY4" s="188"/>
      <c r="AZ4" s="188"/>
      <c r="BA4" s="188"/>
      <c r="BB4" s="188"/>
      <c r="BC4" s="188"/>
      <c r="BD4" s="189"/>
      <c r="BE4" s="208" t="s">
        <v>1074</v>
      </c>
      <c r="BF4" s="209"/>
      <c r="BG4" s="182">
        <v>1</v>
      </c>
      <c r="BH4" s="183"/>
    </row>
    <row r="5" spans="1:60" ht="57.75" customHeight="1" x14ac:dyDescent="0.3">
      <c r="A5" s="200"/>
      <c r="B5" s="201"/>
      <c r="C5" s="202"/>
      <c r="D5" s="187"/>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8"/>
      <c r="AT5" s="188"/>
      <c r="AU5" s="188"/>
      <c r="AV5" s="188"/>
      <c r="AW5" s="188"/>
      <c r="AX5" s="188"/>
      <c r="AY5" s="188"/>
      <c r="AZ5" s="188"/>
      <c r="BA5" s="188"/>
      <c r="BB5" s="188"/>
      <c r="BC5" s="188"/>
      <c r="BD5" s="189"/>
      <c r="BE5" s="208"/>
      <c r="BF5" s="209"/>
      <c r="BG5" s="182"/>
      <c r="BH5" s="183"/>
    </row>
    <row r="6" spans="1:60" ht="24.75" customHeight="1" x14ac:dyDescent="0.3">
      <c r="A6" s="200"/>
      <c r="B6" s="201"/>
      <c r="C6" s="202"/>
      <c r="D6" s="187"/>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9"/>
      <c r="BE6" s="206" t="s">
        <v>1075</v>
      </c>
      <c r="BF6" s="207"/>
      <c r="BG6" s="184">
        <v>44545</v>
      </c>
      <c r="BH6" s="185"/>
    </row>
    <row r="7" spans="1:60" x14ac:dyDescent="0.3">
      <c r="A7" s="200"/>
      <c r="B7" s="201"/>
      <c r="C7" s="202"/>
      <c r="D7" s="187"/>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8"/>
      <c r="AV7" s="188"/>
      <c r="AW7" s="188"/>
      <c r="AX7" s="188"/>
      <c r="AY7" s="188"/>
      <c r="AZ7" s="188"/>
      <c r="BA7" s="188"/>
      <c r="BB7" s="188"/>
      <c r="BC7" s="188"/>
      <c r="BD7" s="189"/>
      <c r="BE7" s="206"/>
      <c r="BF7" s="207"/>
      <c r="BG7" s="186"/>
      <c r="BH7" s="185"/>
    </row>
    <row r="8" spans="1:60" x14ac:dyDescent="0.3">
      <c r="A8" s="203"/>
      <c r="B8" s="204"/>
      <c r="C8" s="205"/>
      <c r="D8" s="187"/>
      <c r="E8" s="188"/>
      <c r="F8" s="188"/>
      <c r="G8" s="188"/>
      <c r="H8" s="188"/>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c r="AW8" s="188"/>
      <c r="AX8" s="188"/>
      <c r="AY8" s="188"/>
      <c r="AZ8" s="188"/>
      <c r="BA8" s="188"/>
      <c r="BB8" s="188"/>
      <c r="BC8" s="188"/>
      <c r="BD8" s="189"/>
      <c r="BE8" s="206"/>
      <c r="BF8" s="207"/>
      <c r="BG8" s="186"/>
      <c r="BH8" s="185"/>
    </row>
    <row r="9" spans="1:60" x14ac:dyDescent="0.3">
      <c r="A9" s="194" t="s">
        <v>1072</v>
      </c>
      <c r="B9" s="194"/>
      <c r="C9" s="194"/>
      <c r="D9" s="195"/>
      <c r="E9" s="195"/>
      <c r="F9" s="195"/>
      <c r="G9" s="195"/>
      <c r="H9" s="195"/>
      <c r="I9" s="195"/>
      <c r="J9" s="195"/>
      <c r="K9" s="195"/>
      <c r="L9" s="195"/>
      <c r="M9" s="195"/>
      <c r="N9" s="195"/>
      <c r="O9" s="195"/>
      <c r="P9" s="195"/>
      <c r="Q9" s="195"/>
      <c r="R9" s="195"/>
      <c r="S9" s="195"/>
      <c r="T9" s="195"/>
      <c r="U9" s="196"/>
      <c r="V9" s="213" t="s">
        <v>665</v>
      </c>
      <c r="W9" s="214"/>
      <c r="X9" s="214"/>
      <c r="Y9" s="214"/>
      <c r="Z9" s="214"/>
      <c r="AA9" s="214"/>
      <c r="AB9" s="214"/>
      <c r="AC9" s="214"/>
      <c r="AD9" s="214"/>
      <c r="AE9" s="214"/>
      <c r="AF9" s="214"/>
      <c r="AG9" s="214"/>
      <c r="AH9" s="214"/>
      <c r="AI9" s="214"/>
      <c r="AJ9" s="214"/>
      <c r="AK9" s="214"/>
      <c r="AL9" s="214"/>
      <c r="AM9" s="214"/>
      <c r="AN9" s="214"/>
      <c r="AO9" s="214"/>
      <c r="AP9" s="214"/>
      <c r="AQ9" s="214"/>
      <c r="AR9" s="214"/>
      <c r="AS9" s="214"/>
      <c r="AT9" s="214"/>
      <c r="AU9" s="214"/>
      <c r="AV9" s="214"/>
      <c r="AW9" s="214"/>
      <c r="AX9" s="214"/>
      <c r="AY9" s="214"/>
      <c r="AZ9" s="214"/>
      <c r="BA9" s="214"/>
      <c r="BB9" s="214"/>
      <c r="BC9" s="214"/>
      <c r="BD9" s="214"/>
      <c r="BE9" s="215"/>
      <c r="BF9" s="216" t="s">
        <v>666</v>
      </c>
      <c r="BG9" s="218" t="s">
        <v>667</v>
      </c>
      <c r="BH9" s="220" t="s">
        <v>668</v>
      </c>
    </row>
    <row r="10" spans="1:60" x14ac:dyDescent="0.3">
      <c r="A10" s="195"/>
      <c r="B10" s="195"/>
      <c r="C10" s="195"/>
      <c r="D10" s="195"/>
      <c r="E10" s="195"/>
      <c r="F10" s="195"/>
      <c r="G10" s="195"/>
      <c r="H10" s="195"/>
      <c r="I10" s="195"/>
      <c r="J10" s="195"/>
      <c r="K10" s="195"/>
      <c r="L10" s="195"/>
      <c r="M10" s="195"/>
      <c r="N10" s="195"/>
      <c r="O10" s="195"/>
      <c r="P10" s="195"/>
      <c r="Q10" s="195"/>
      <c r="R10" s="195"/>
      <c r="S10" s="195"/>
      <c r="T10" s="195"/>
      <c r="U10" s="196"/>
      <c r="V10" s="222" t="s">
        <v>669</v>
      </c>
      <c r="W10" s="223"/>
      <c r="X10" s="223"/>
      <c r="Y10" s="223"/>
      <c r="Z10" s="223"/>
      <c r="AA10" s="223"/>
      <c r="AB10" s="223"/>
      <c r="AC10" s="223"/>
      <c r="AD10" s="224"/>
      <c r="AE10" s="225" t="s">
        <v>670</v>
      </c>
      <c r="AF10" s="223"/>
      <c r="AG10" s="223"/>
      <c r="AH10" s="223"/>
      <c r="AI10" s="223"/>
      <c r="AJ10" s="223"/>
      <c r="AK10" s="223"/>
      <c r="AL10" s="223"/>
      <c r="AM10" s="224"/>
      <c r="AN10" s="225" t="s">
        <v>671</v>
      </c>
      <c r="AO10" s="223"/>
      <c r="AP10" s="223"/>
      <c r="AQ10" s="223"/>
      <c r="AR10" s="223"/>
      <c r="AS10" s="223"/>
      <c r="AT10" s="223"/>
      <c r="AU10" s="223"/>
      <c r="AV10" s="224"/>
      <c r="AW10" s="225" t="s">
        <v>672</v>
      </c>
      <c r="AX10" s="223"/>
      <c r="AY10" s="223"/>
      <c r="AZ10" s="223"/>
      <c r="BA10" s="223"/>
      <c r="BB10" s="223"/>
      <c r="BC10" s="223"/>
      <c r="BD10" s="223"/>
      <c r="BE10" s="224"/>
      <c r="BF10" s="216"/>
      <c r="BG10" s="218"/>
      <c r="BH10" s="220"/>
    </row>
    <row r="11" spans="1:60" x14ac:dyDescent="0.3">
      <c r="A11" s="195"/>
      <c r="B11" s="195"/>
      <c r="C11" s="195"/>
      <c r="D11" s="195"/>
      <c r="E11" s="195"/>
      <c r="F11" s="195"/>
      <c r="G11" s="195"/>
      <c r="H11" s="195"/>
      <c r="I11" s="195"/>
      <c r="J11" s="195"/>
      <c r="K11" s="195"/>
      <c r="L11" s="195"/>
      <c r="M11" s="195"/>
      <c r="N11" s="195"/>
      <c r="O11" s="195"/>
      <c r="P11" s="195"/>
      <c r="Q11" s="195"/>
      <c r="R11" s="195"/>
      <c r="S11" s="195"/>
      <c r="T11" s="195"/>
      <c r="U11" s="196"/>
      <c r="V11" s="212" t="s">
        <v>673</v>
      </c>
      <c r="W11" s="211"/>
      <c r="X11" s="210" t="s">
        <v>674</v>
      </c>
      <c r="Y11" s="211"/>
      <c r="Z11" s="210" t="s">
        <v>675</v>
      </c>
      <c r="AA11" s="211"/>
      <c r="AB11" s="190" t="s">
        <v>676</v>
      </c>
      <c r="AC11" s="191"/>
      <c r="AD11" s="192" t="s">
        <v>677</v>
      </c>
      <c r="AE11" s="210" t="s">
        <v>678</v>
      </c>
      <c r="AF11" s="211"/>
      <c r="AG11" s="210" t="s">
        <v>679</v>
      </c>
      <c r="AH11" s="211"/>
      <c r="AI11" s="210" t="s">
        <v>680</v>
      </c>
      <c r="AJ11" s="211"/>
      <c r="AK11" s="190" t="s">
        <v>676</v>
      </c>
      <c r="AL11" s="191"/>
      <c r="AM11" s="192" t="s">
        <v>677</v>
      </c>
      <c r="AN11" s="210" t="s">
        <v>681</v>
      </c>
      <c r="AO11" s="211"/>
      <c r="AP11" s="210" t="s">
        <v>682</v>
      </c>
      <c r="AQ11" s="211"/>
      <c r="AR11" s="210" t="s">
        <v>683</v>
      </c>
      <c r="AS11" s="211"/>
      <c r="AT11" s="190" t="s">
        <v>676</v>
      </c>
      <c r="AU11" s="191"/>
      <c r="AV11" s="192" t="s">
        <v>677</v>
      </c>
      <c r="AW11" s="210" t="s">
        <v>684</v>
      </c>
      <c r="AX11" s="211"/>
      <c r="AY11" s="210" t="s">
        <v>685</v>
      </c>
      <c r="AZ11" s="211"/>
      <c r="BA11" s="210" t="s">
        <v>686</v>
      </c>
      <c r="BB11" s="211"/>
      <c r="BC11" s="190" t="s">
        <v>676</v>
      </c>
      <c r="BD11" s="191"/>
      <c r="BE11" s="192" t="s">
        <v>677</v>
      </c>
      <c r="BF11" s="216"/>
      <c r="BG11" s="218"/>
      <c r="BH11" s="220"/>
    </row>
    <row r="12" spans="1:60" s="6" customFormat="1" ht="51" customHeight="1" x14ac:dyDescent="0.25">
      <c r="A12" s="18" t="s">
        <v>623</v>
      </c>
      <c r="B12" s="18" t="s">
        <v>6</v>
      </c>
      <c r="C12" s="18" t="s">
        <v>0</v>
      </c>
      <c r="D12" s="18" t="s">
        <v>1068</v>
      </c>
      <c r="E12" s="18" t="s">
        <v>1067</v>
      </c>
      <c r="F12" s="18" t="s">
        <v>624</v>
      </c>
      <c r="G12" s="18" t="s">
        <v>1079</v>
      </c>
      <c r="H12" s="18" t="s">
        <v>1083</v>
      </c>
      <c r="I12" s="18" t="s">
        <v>1082</v>
      </c>
      <c r="J12" s="18" t="s">
        <v>1081</v>
      </c>
      <c r="K12" s="18" t="s">
        <v>1080</v>
      </c>
      <c r="L12" s="18" t="s">
        <v>659</v>
      </c>
      <c r="M12" s="18" t="s">
        <v>1</v>
      </c>
      <c r="N12" s="18" t="s">
        <v>2</v>
      </c>
      <c r="O12" s="18" t="s">
        <v>3</v>
      </c>
      <c r="P12" s="18" t="s">
        <v>1094</v>
      </c>
      <c r="Q12" s="18" t="s">
        <v>4</v>
      </c>
      <c r="R12" s="18" t="s">
        <v>5</v>
      </c>
      <c r="S12" s="18" t="s">
        <v>1078</v>
      </c>
      <c r="T12" s="18" t="s">
        <v>6</v>
      </c>
      <c r="U12" s="89" t="s">
        <v>7</v>
      </c>
      <c r="V12" s="90" t="s">
        <v>687</v>
      </c>
      <c r="W12" s="91" t="s">
        <v>688</v>
      </c>
      <c r="X12" s="92" t="s">
        <v>687</v>
      </c>
      <c r="Y12" s="91" t="s">
        <v>688</v>
      </c>
      <c r="Z12" s="92" t="s">
        <v>687</v>
      </c>
      <c r="AA12" s="91" t="s">
        <v>688</v>
      </c>
      <c r="AB12" s="93" t="s">
        <v>687</v>
      </c>
      <c r="AC12" s="94" t="s">
        <v>688</v>
      </c>
      <c r="AD12" s="193"/>
      <c r="AE12" s="92" t="s">
        <v>687</v>
      </c>
      <c r="AF12" s="91" t="s">
        <v>688</v>
      </c>
      <c r="AG12" s="92" t="s">
        <v>687</v>
      </c>
      <c r="AH12" s="91" t="s">
        <v>688</v>
      </c>
      <c r="AI12" s="92" t="s">
        <v>687</v>
      </c>
      <c r="AJ12" s="91" t="s">
        <v>688</v>
      </c>
      <c r="AK12" s="93" t="s">
        <v>687</v>
      </c>
      <c r="AL12" s="94" t="s">
        <v>688</v>
      </c>
      <c r="AM12" s="193"/>
      <c r="AN12" s="92" t="s">
        <v>687</v>
      </c>
      <c r="AO12" s="91" t="s">
        <v>688</v>
      </c>
      <c r="AP12" s="92" t="s">
        <v>687</v>
      </c>
      <c r="AQ12" s="91" t="s">
        <v>688</v>
      </c>
      <c r="AR12" s="92" t="s">
        <v>687</v>
      </c>
      <c r="AS12" s="91" t="s">
        <v>688</v>
      </c>
      <c r="AT12" s="93" t="s">
        <v>687</v>
      </c>
      <c r="AU12" s="94" t="s">
        <v>688</v>
      </c>
      <c r="AV12" s="193"/>
      <c r="AW12" s="92" t="s">
        <v>687</v>
      </c>
      <c r="AX12" s="91" t="s">
        <v>688</v>
      </c>
      <c r="AY12" s="92" t="s">
        <v>687</v>
      </c>
      <c r="AZ12" s="91" t="s">
        <v>688</v>
      </c>
      <c r="BA12" s="92" t="s">
        <v>687</v>
      </c>
      <c r="BB12" s="91" t="s">
        <v>688</v>
      </c>
      <c r="BC12" s="93" t="s">
        <v>687</v>
      </c>
      <c r="BD12" s="94" t="s">
        <v>688</v>
      </c>
      <c r="BE12" s="193"/>
      <c r="BF12" s="217"/>
      <c r="BG12" s="219"/>
      <c r="BH12" s="221"/>
    </row>
    <row r="13" spans="1:60" ht="163.5" customHeight="1" x14ac:dyDescent="0.3">
      <c r="A13" s="19" t="s">
        <v>706</v>
      </c>
      <c r="B13" s="19" t="s">
        <v>15</v>
      </c>
      <c r="C13" s="20" t="s">
        <v>8</v>
      </c>
      <c r="D13" s="21" t="s">
        <v>9</v>
      </c>
      <c r="E13" s="21" t="s">
        <v>1095</v>
      </c>
      <c r="F13" s="19" t="s">
        <v>625</v>
      </c>
      <c r="G13" s="22">
        <v>1</v>
      </c>
      <c r="H13" s="22">
        <v>1</v>
      </c>
      <c r="I13" s="22">
        <v>1</v>
      </c>
      <c r="J13" s="22">
        <v>1</v>
      </c>
      <c r="K13" s="22">
        <v>1</v>
      </c>
      <c r="L13" s="23">
        <v>1</v>
      </c>
      <c r="M13" s="24" t="s">
        <v>10</v>
      </c>
      <c r="N13" s="25" t="s">
        <v>11</v>
      </c>
      <c r="O13" s="25" t="s">
        <v>12</v>
      </c>
      <c r="P13" s="25" t="s">
        <v>1096</v>
      </c>
      <c r="Q13" s="26" t="s">
        <v>13</v>
      </c>
      <c r="R13" s="27" t="s">
        <v>14</v>
      </c>
      <c r="S13" s="27" t="s">
        <v>731</v>
      </c>
      <c r="T13" s="19" t="s">
        <v>15</v>
      </c>
      <c r="U13" s="95" t="s">
        <v>16</v>
      </c>
      <c r="V13" s="111">
        <f t="shared" ref="V13:V15" si="0">100/12</f>
        <v>8.3333333333333339</v>
      </c>
      <c r="W13" s="112">
        <v>0</v>
      </c>
      <c r="X13" s="111">
        <f t="shared" ref="X13:X15" si="1">100/12</f>
        <v>8.3333333333333339</v>
      </c>
      <c r="Y13" s="112">
        <v>0</v>
      </c>
      <c r="Z13" s="111">
        <f t="shared" ref="Z13:Z15" si="2">100/12</f>
        <v>8.3333333333333339</v>
      </c>
      <c r="AA13" s="112">
        <v>0</v>
      </c>
      <c r="AB13" s="113">
        <f t="shared" ref="AB13:AC18" si="3">V13+X13+Z13</f>
        <v>25</v>
      </c>
      <c r="AC13" s="113">
        <f t="shared" si="3"/>
        <v>0</v>
      </c>
      <c r="AD13" s="114" t="s">
        <v>689</v>
      </c>
      <c r="AE13" s="111">
        <f t="shared" ref="AE13:AE15" si="4">100/12</f>
        <v>8.3333333333333339</v>
      </c>
      <c r="AF13" s="112">
        <v>0</v>
      </c>
      <c r="AG13" s="111">
        <f t="shared" ref="AG13:AG15" si="5">100/12</f>
        <v>8.3333333333333339</v>
      </c>
      <c r="AH13" s="112">
        <v>0</v>
      </c>
      <c r="AI13" s="111">
        <f t="shared" ref="AI13:AI15" si="6">100/12</f>
        <v>8.3333333333333339</v>
      </c>
      <c r="AJ13" s="112">
        <v>0</v>
      </c>
      <c r="AK13" s="113">
        <f t="shared" ref="AK13:AL18" si="7">AE13+AG13+AI13</f>
        <v>25</v>
      </c>
      <c r="AL13" s="113">
        <f t="shared" si="7"/>
        <v>0</v>
      </c>
      <c r="AM13" s="114" t="s">
        <v>689</v>
      </c>
      <c r="AN13" s="111">
        <f t="shared" ref="AN13:AN15" si="8">100/12</f>
        <v>8.3333333333333339</v>
      </c>
      <c r="AO13" s="115">
        <v>0</v>
      </c>
      <c r="AP13" s="111">
        <f t="shared" ref="AP13:AP15" si="9">100/12</f>
        <v>8.3333333333333339</v>
      </c>
      <c r="AQ13" s="115">
        <v>0</v>
      </c>
      <c r="AR13" s="111">
        <f t="shared" ref="AR13:AR15" si="10">100/12</f>
        <v>8.3333333333333339</v>
      </c>
      <c r="AS13" s="116">
        <v>0</v>
      </c>
      <c r="AT13" s="117">
        <f t="shared" ref="AT13:AU18" si="11">AN13+AP13+AR13</f>
        <v>25</v>
      </c>
      <c r="AU13" s="117">
        <f t="shared" si="11"/>
        <v>0</v>
      </c>
      <c r="AV13" s="118" t="s">
        <v>689</v>
      </c>
      <c r="AW13" s="111">
        <f t="shared" ref="AW13:BA15" si="12">100/12</f>
        <v>8.3333333333333339</v>
      </c>
      <c r="AX13" s="115">
        <v>0</v>
      </c>
      <c r="AY13" s="111">
        <f t="shared" si="12"/>
        <v>8.3333333333333339</v>
      </c>
      <c r="AZ13" s="115">
        <v>0</v>
      </c>
      <c r="BA13" s="111">
        <f t="shared" si="12"/>
        <v>8.3333333333333339</v>
      </c>
      <c r="BB13" s="115">
        <v>0</v>
      </c>
      <c r="BC13" s="117">
        <f t="shared" ref="BC13:BD18" si="13">AW13+AY13+BA13</f>
        <v>25</v>
      </c>
      <c r="BD13" s="117">
        <f t="shared" si="13"/>
        <v>0</v>
      </c>
      <c r="BE13" s="118" t="s">
        <v>689</v>
      </c>
      <c r="BF13" s="119">
        <f t="shared" ref="BF13:BG29" si="14">AB13+AK13+AT13+BC13</f>
        <v>100</v>
      </c>
      <c r="BG13" s="119">
        <f t="shared" si="14"/>
        <v>0</v>
      </c>
      <c r="BH13" s="104">
        <f t="shared" ref="BH13:BH30" si="15">IF(AND(BG13&gt;0,BF13&gt;0),BG13/BF13,0)</f>
        <v>0</v>
      </c>
    </row>
    <row r="14" spans="1:60" ht="144" customHeight="1" x14ac:dyDescent="0.3">
      <c r="A14" s="19" t="s">
        <v>706</v>
      </c>
      <c r="B14" s="19" t="s">
        <v>15</v>
      </c>
      <c r="C14" s="20" t="s">
        <v>8</v>
      </c>
      <c r="D14" s="21" t="s">
        <v>17</v>
      </c>
      <c r="E14" s="21" t="s">
        <v>18</v>
      </c>
      <c r="F14" s="19" t="s">
        <v>625</v>
      </c>
      <c r="G14" s="22">
        <v>1</v>
      </c>
      <c r="H14" s="22">
        <v>1</v>
      </c>
      <c r="I14" s="22">
        <v>1</v>
      </c>
      <c r="J14" s="22">
        <v>1</v>
      </c>
      <c r="K14" s="22">
        <v>1</v>
      </c>
      <c r="L14" s="23">
        <v>1</v>
      </c>
      <c r="M14" s="24" t="s">
        <v>19</v>
      </c>
      <c r="N14" s="25" t="s">
        <v>20</v>
      </c>
      <c r="O14" s="25" t="s">
        <v>12</v>
      </c>
      <c r="P14" s="25" t="s">
        <v>1096</v>
      </c>
      <c r="Q14" s="26" t="s">
        <v>21</v>
      </c>
      <c r="R14" s="27" t="s">
        <v>22</v>
      </c>
      <c r="S14" s="27" t="s">
        <v>731</v>
      </c>
      <c r="T14" s="34" t="s">
        <v>15</v>
      </c>
      <c r="U14" s="95" t="s">
        <v>16</v>
      </c>
      <c r="V14" s="120">
        <f t="shared" si="0"/>
        <v>8.3333333333333339</v>
      </c>
      <c r="W14" s="121">
        <v>0</v>
      </c>
      <c r="X14" s="120">
        <f t="shared" si="1"/>
        <v>8.3333333333333339</v>
      </c>
      <c r="Y14" s="121">
        <v>0</v>
      </c>
      <c r="Z14" s="120">
        <f t="shared" si="2"/>
        <v>8.3333333333333339</v>
      </c>
      <c r="AA14" s="121">
        <v>0</v>
      </c>
      <c r="AB14" s="119">
        <f t="shared" si="3"/>
        <v>25</v>
      </c>
      <c r="AC14" s="119">
        <f t="shared" si="3"/>
        <v>0</v>
      </c>
      <c r="AD14" s="114" t="s">
        <v>689</v>
      </c>
      <c r="AE14" s="120">
        <f t="shared" si="4"/>
        <v>8.3333333333333339</v>
      </c>
      <c r="AF14" s="121">
        <v>0</v>
      </c>
      <c r="AG14" s="120">
        <f t="shared" si="5"/>
        <v>8.3333333333333339</v>
      </c>
      <c r="AH14" s="121">
        <v>0</v>
      </c>
      <c r="AI14" s="120">
        <f t="shared" si="6"/>
        <v>8.3333333333333339</v>
      </c>
      <c r="AJ14" s="121">
        <v>0</v>
      </c>
      <c r="AK14" s="119">
        <f t="shared" si="7"/>
        <v>25</v>
      </c>
      <c r="AL14" s="119">
        <f t="shared" si="7"/>
        <v>0</v>
      </c>
      <c r="AM14" s="114" t="s">
        <v>689</v>
      </c>
      <c r="AN14" s="120">
        <f t="shared" si="8"/>
        <v>8.3333333333333339</v>
      </c>
      <c r="AO14" s="122">
        <v>0</v>
      </c>
      <c r="AP14" s="120">
        <f t="shared" si="9"/>
        <v>8.3333333333333339</v>
      </c>
      <c r="AQ14" s="122">
        <v>0</v>
      </c>
      <c r="AR14" s="120">
        <f t="shared" si="10"/>
        <v>8.3333333333333339</v>
      </c>
      <c r="AS14" s="122">
        <v>0</v>
      </c>
      <c r="AT14" s="119">
        <f t="shared" si="11"/>
        <v>25</v>
      </c>
      <c r="AU14" s="119">
        <f t="shared" si="11"/>
        <v>0</v>
      </c>
      <c r="AV14" s="118" t="s">
        <v>689</v>
      </c>
      <c r="AW14" s="120">
        <f t="shared" si="12"/>
        <v>8.3333333333333339</v>
      </c>
      <c r="AX14" s="122">
        <v>0</v>
      </c>
      <c r="AY14" s="120">
        <f t="shared" si="12"/>
        <v>8.3333333333333339</v>
      </c>
      <c r="AZ14" s="122">
        <v>0</v>
      </c>
      <c r="BA14" s="120">
        <f t="shared" si="12"/>
        <v>8.3333333333333339</v>
      </c>
      <c r="BB14" s="122">
        <v>0</v>
      </c>
      <c r="BC14" s="119">
        <f t="shared" si="13"/>
        <v>25</v>
      </c>
      <c r="BD14" s="119">
        <f t="shared" si="13"/>
        <v>0</v>
      </c>
      <c r="BE14" s="118" t="s">
        <v>689</v>
      </c>
      <c r="BF14" s="119">
        <f t="shared" si="14"/>
        <v>100</v>
      </c>
      <c r="BG14" s="119">
        <f t="shared" si="14"/>
        <v>0</v>
      </c>
      <c r="BH14" s="105">
        <f t="shared" si="15"/>
        <v>0</v>
      </c>
    </row>
    <row r="15" spans="1:60" ht="131.25" customHeight="1" x14ac:dyDescent="0.3">
      <c r="A15" s="19" t="s">
        <v>706</v>
      </c>
      <c r="B15" s="19" t="s">
        <v>15</v>
      </c>
      <c r="C15" s="20" t="s">
        <v>23</v>
      </c>
      <c r="D15" s="21" t="s">
        <v>24</v>
      </c>
      <c r="E15" s="21" t="s">
        <v>25</v>
      </c>
      <c r="F15" s="19" t="s">
        <v>625</v>
      </c>
      <c r="G15" s="22">
        <v>1</v>
      </c>
      <c r="H15" s="22">
        <v>1</v>
      </c>
      <c r="I15" s="22">
        <v>1</v>
      </c>
      <c r="J15" s="22">
        <v>1</v>
      </c>
      <c r="K15" s="22">
        <v>1</v>
      </c>
      <c r="L15" s="23">
        <v>1</v>
      </c>
      <c r="M15" s="24" t="s">
        <v>26</v>
      </c>
      <c r="N15" s="25" t="s">
        <v>27</v>
      </c>
      <c r="O15" s="25" t="s">
        <v>28</v>
      </c>
      <c r="P15" s="25" t="s">
        <v>741</v>
      </c>
      <c r="Q15" s="26" t="s">
        <v>628</v>
      </c>
      <c r="R15" s="27" t="s">
        <v>690</v>
      </c>
      <c r="S15" s="27" t="s">
        <v>731</v>
      </c>
      <c r="T15" s="34" t="s">
        <v>15</v>
      </c>
      <c r="U15" s="95" t="s">
        <v>29</v>
      </c>
      <c r="V15" s="120">
        <f t="shared" si="0"/>
        <v>8.3333333333333339</v>
      </c>
      <c r="W15" s="121">
        <v>0</v>
      </c>
      <c r="X15" s="120">
        <f t="shared" si="1"/>
        <v>8.3333333333333339</v>
      </c>
      <c r="Y15" s="121">
        <v>0</v>
      </c>
      <c r="Z15" s="120">
        <f t="shared" si="2"/>
        <v>8.3333333333333339</v>
      </c>
      <c r="AA15" s="121">
        <v>0</v>
      </c>
      <c r="AB15" s="119">
        <f t="shared" si="3"/>
        <v>25</v>
      </c>
      <c r="AC15" s="119">
        <f t="shared" si="3"/>
        <v>0</v>
      </c>
      <c r="AD15" s="114" t="s">
        <v>689</v>
      </c>
      <c r="AE15" s="120">
        <f t="shared" si="4"/>
        <v>8.3333333333333339</v>
      </c>
      <c r="AF15" s="121">
        <v>0</v>
      </c>
      <c r="AG15" s="120">
        <f t="shared" si="5"/>
        <v>8.3333333333333339</v>
      </c>
      <c r="AH15" s="121">
        <v>0</v>
      </c>
      <c r="AI15" s="120">
        <f t="shared" si="6"/>
        <v>8.3333333333333339</v>
      </c>
      <c r="AJ15" s="121">
        <v>0</v>
      </c>
      <c r="AK15" s="119">
        <f t="shared" si="7"/>
        <v>25</v>
      </c>
      <c r="AL15" s="119">
        <f t="shared" si="7"/>
        <v>0</v>
      </c>
      <c r="AM15" s="114" t="s">
        <v>689</v>
      </c>
      <c r="AN15" s="120">
        <f t="shared" si="8"/>
        <v>8.3333333333333339</v>
      </c>
      <c r="AO15" s="122">
        <v>0</v>
      </c>
      <c r="AP15" s="120">
        <f t="shared" si="9"/>
        <v>8.3333333333333339</v>
      </c>
      <c r="AQ15" s="122">
        <v>0</v>
      </c>
      <c r="AR15" s="120">
        <f t="shared" si="10"/>
        <v>8.3333333333333339</v>
      </c>
      <c r="AS15" s="122">
        <v>0</v>
      </c>
      <c r="AT15" s="119">
        <f t="shared" si="11"/>
        <v>25</v>
      </c>
      <c r="AU15" s="119">
        <f t="shared" si="11"/>
        <v>0</v>
      </c>
      <c r="AV15" s="118" t="s">
        <v>689</v>
      </c>
      <c r="AW15" s="120">
        <f t="shared" si="12"/>
        <v>8.3333333333333339</v>
      </c>
      <c r="AX15" s="122">
        <v>0</v>
      </c>
      <c r="AY15" s="120">
        <f t="shared" si="12"/>
        <v>8.3333333333333339</v>
      </c>
      <c r="AZ15" s="122">
        <v>0</v>
      </c>
      <c r="BA15" s="120">
        <f t="shared" si="12"/>
        <v>8.3333333333333339</v>
      </c>
      <c r="BB15" s="122">
        <v>0</v>
      </c>
      <c r="BC15" s="119">
        <f t="shared" si="13"/>
        <v>25</v>
      </c>
      <c r="BD15" s="119">
        <f t="shared" si="13"/>
        <v>0</v>
      </c>
      <c r="BE15" s="118" t="s">
        <v>689</v>
      </c>
      <c r="BF15" s="119">
        <f t="shared" si="14"/>
        <v>100</v>
      </c>
      <c r="BG15" s="119">
        <f t="shared" si="14"/>
        <v>0</v>
      </c>
      <c r="BH15" s="105">
        <f t="shared" si="15"/>
        <v>0</v>
      </c>
    </row>
    <row r="16" spans="1:60" ht="207" customHeight="1" x14ac:dyDescent="0.3">
      <c r="A16" s="34" t="s">
        <v>706</v>
      </c>
      <c r="B16" s="34" t="s">
        <v>15</v>
      </c>
      <c r="C16" s="31" t="s">
        <v>30</v>
      </c>
      <c r="D16" s="32" t="s">
        <v>1110</v>
      </c>
      <c r="E16" s="33" t="s">
        <v>1109</v>
      </c>
      <c r="F16" s="34" t="s">
        <v>625</v>
      </c>
      <c r="G16" s="22">
        <v>1</v>
      </c>
      <c r="H16" s="22">
        <v>1</v>
      </c>
      <c r="I16" s="22">
        <v>1</v>
      </c>
      <c r="J16" s="22">
        <v>1</v>
      </c>
      <c r="K16" s="22">
        <v>1</v>
      </c>
      <c r="L16" s="35">
        <v>1</v>
      </c>
      <c r="M16" s="33" t="s">
        <v>1104</v>
      </c>
      <c r="N16" s="25" t="s">
        <v>1105</v>
      </c>
      <c r="O16" s="33" t="s">
        <v>12</v>
      </c>
      <c r="P16" s="25" t="s">
        <v>1096</v>
      </c>
      <c r="Q16" s="26" t="s">
        <v>1106</v>
      </c>
      <c r="R16" s="27" t="s">
        <v>1107</v>
      </c>
      <c r="S16" s="27" t="s">
        <v>731</v>
      </c>
      <c r="T16" s="34" t="s">
        <v>15</v>
      </c>
      <c r="U16" s="95" t="s">
        <v>1108</v>
      </c>
      <c r="V16" s="120">
        <v>9</v>
      </c>
      <c r="W16" s="121">
        <v>0</v>
      </c>
      <c r="X16" s="120">
        <v>11</v>
      </c>
      <c r="Y16" s="121">
        <v>0</v>
      </c>
      <c r="Z16" s="120">
        <v>8</v>
      </c>
      <c r="AA16" s="121">
        <v>0</v>
      </c>
      <c r="AB16" s="119">
        <f t="shared" si="3"/>
        <v>28</v>
      </c>
      <c r="AC16" s="119">
        <f t="shared" si="3"/>
        <v>0</v>
      </c>
      <c r="AD16" s="114" t="s">
        <v>689</v>
      </c>
      <c r="AE16" s="120">
        <v>10</v>
      </c>
      <c r="AF16" s="121">
        <v>0</v>
      </c>
      <c r="AG16" s="120">
        <v>7</v>
      </c>
      <c r="AH16" s="121">
        <v>0</v>
      </c>
      <c r="AI16" s="120">
        <v>7</v>
      </c>
      <c r="AJ16" s="121">
        <v>0</v>
      </c>
      <c r="AK16" s="119">
        <f t="shared" si="7"/>
        <v>24</v>
      </c>
      <c r="AL16" s="119">
        <f t="shared" si="7"/>
        <v>0</v>
      </c>
      <c r="AM16" s="114" t="s">
        <v>689</v>
      </c>
      <c r="AN16" s="120">
        <v>9</v>
      </c>
      <c r="AO16" s="122">
        <v>0</v>
      </c>
      <c r="AP16" s="120">
        <v>9</v>
      </c>
      <c r="AQ16" s="122">
        <v>0</v>
      </c>
      <c r="AR16" s="120">
        <v>4</v>
      </c>
      <c r="AS16" s="122">
        <v>0</v>
      </c>
      <c r="AT16" s="119">
        <f t="shared" si="11"/>
        <v>22</v>
      </c>
      <c r="AU16" s="119">
        <f t="shared" si="11"/>
        <v>0</v>
      </c>
      <c r="AV16" s="118" t="s">
        <v>689</v>
      </c>
      <c r="AW16" s="120">
        <v>9</v>
      </c>
      <c r="AX16" s="122">
        <v>0</v>
      </c>
      <c r="AY16" s="120">
        <v>8</v>
      </c>
      <c r="AZ16" s="122">
        <v>0</v>
      </c>
      <c r="BA16" s="120">
        <v>9</v>
      </c>
      <c r="BB16" s="122">
        <v>0</v>
      </c>
      <c r="BC16" s="119">
        <f t="shared" si="13"/>
        <v>26</v>
      </c>
      <c r="BD16" s="119">
        <f t="shared" si="13"/>
        <v>0</v>
      </c>
      <c r="BE16" s="118" t="s">
        <v>689</v>
      </c>
      <c r="BF16" s="119">
        <f t="shared" si="14"/>
        <v>100</v>
      </c>
      <c r="BG16" s="119">
        <f t="shared" si="14"/>
        <v>0</v>
      </c>
      <c r="BH16" s="105">
        <f t="shared" si="15"/>
        <v>0</v>
      </c>
    </row>
    <row r="17" spans="1:60" ht="258" customHeight="1" x14ac:dyDescent="0.3">
      <c r="A17" s="19" t="s">
        <v>711</v>
      </c>
      <c r="B17" s="19" t="s">
        <v>37</v>
      </c>
      <c r="C17" s="20" t="s">
        <v>30</v>
      </c>
      <c r="D17" s="21" t="s">
        <v>31</v>
      </c>
      <c r="E17" s="20" t="s">
        <v>32</v>
      </c>
      <c r="F17" s="24" t="s">
        <v>301</v>
      </c>
      <c r="G17" s="23">
        <v>1</v>
      </c>
      <c r="H17" s="23">
        <v>1</v>
      </c>
      <c r="I17" s="23">
        <v>1</v>
      </c>
      <c r="J17" s="23">
        <v>1</v>
      </c>
      <c r="K17" s="23">
        <v>1</v>
      </c>
      <c r="L17" s="28">
        <v>1</v>
      </c>
      <c r="M17" s="24" t="s">
        <v>33</v>
      </c>
      <c r="N17" s="29" t="s">
        <v>34</v>
      </c>
      <c r="O17" s="29" t="s">
        <v>12</v>
      </c>
      <c r="P17" s="25" t="s">
        <v>1096</v>
      </c>
      <c r="Q17" s="26" t="s">
        <v>35</v>
      </c>
      <c r="R17" s="30" t="s">
        <v>36</v>
      </c>
      <c r="S17" s="27" t="s">
        <v>732</v>
      </c>
      <c r="T17" s="27" t="s">
        <v>37</v>
      </c>
      <c r="U17" s="96" t="s">
        <v>38</v>
      </c>
      <c r="V17" s="121">
        <f>(25/3)</f>
        <v>8.3333333333333339</v>
      </c>
      <c r="W17" s="121">
        <v>0</v>
      </c>
      <c r="X17" s="121">
        <f>(25/3)</f>
        <v>8.3333333333333339</v>
      </c>
      <c r="Y17" s="121">
        <v>0</v>
      </c>
      <c r="Z17" s="121">
        <f>(25/3)</f>
        <v>8.3333333333333339</v>
      </c>
      <c r="AA17" s="121">
        <v>0</v>
      </c>
      <c r="AB17" s="119">
        <f t="shared" si="3"/>
        <v>25</v>
      </c>
      <c r="AC17" s="119">
        <f t="shared" si="3"/>
        <v>0</v>
      </c>
      <c r="AD17" s="114" t="s">
        <v>689</v>
      </c>
      <c r="AE17" s="121">
        <f>(25/3)</f>
        <v>8.3333333333333339</v>
      </c>
      <c r="AF17" s="121">
        <v>0</v>
      </c>
      <c r="AG17" s="121">
        <f>(25/3)</f>
        <v>8.3333333333333339</v>
      </c>
      <c r="AH17" s="121">
        <v>0</v>
      </c>
      <c r="AI17" s="121">
        <f>(25/3)</f>
        <v>8.3333333333333339</v>
      </c>
      <c r="AJ17" s="121">
        <v>0</v>
      </c>
      <c r="AK17" s="119">
        <f t="shared" si="7"/>
        <v>25</v>
      </c>
      <c r="AL17" s="119">
        <f t="shared" si="7"/>
        <v>0</v>
      </c>
      <c r="AM17" s="114" t="s">
        <v>689</v>
      </c>
      <c r="AN17" s="121">
        <f>(25/3)</f>
        <v>8.3333333333333339</v>
      </c>
      <c r="AO17" s="121">
        <v>0</v>
      </c>
      <c r="AP17" s="121">
        <f>(25/3)</f>
        <v>8.3333333333333339</v>
      </c>
      <c r="AQ17" s="121">
        <v>0</v>
      </c>
      <c r="AR17" s="121">
        <f>(25/3)</f>
        <v>8.3333333333333339</v>
      </c>
      <c r="AS17" s="121">
        <v>0</v>
      </c>
      <c r="AT17" s="119">
        <f t="shared" si="11"/>
        <v>25</v>
      </c>
      <c r="AU17" s="119">
        <f t="shared" si="11"/>
        <v>0</v>
      </c>
      <c r="AV17" s="114" t="s">
        <v>689</v>
      </c>
      <c r="AW17" s="121">
        <f>(25/3)</f>
        <v>8.3333333333333339</v>
      </c>
      <c r="AX17" s="121">
        <v>0</v>
      </c>
      <c r="AY17" s="121">
        <f>(25/3)</f>
        <v>8.3333333333333339</v>
      </c>
      <c r="AZ17" s="121">
        <v>0</v>
      </c>
      <c r="BA17" s="121">
        <f>(25/3)</f>
        <v>8.3333333333333339</v>
      </c>
      <c r="BB17" s="121">
        <v>0</v>
      </c>
      <c r="BC17" s="119">
        <f t="shared" si="13"/>
        <v>25</v>
      </c>
      <c r="BD17" s="119">
        <f t="shared" si="13"/>
        <v>0</v>
      </c>
      <c r="BE17" s="114" t="s">
        <v>689</v>
      </c>
      <c r="BF17" s="119">
        <f t="shared" si="14"/>
        <v>100</v>
      </c>
      <c r="BG17" s="119">
        <f t="shared" si="14"/>
        <v>0</v>
      </c>
      <c r="BH17" s="105">
        <f t="shared" si="15"/>
        <v>0</v>
      </c>
    </row>
    <row r="18" spans="1:60" ht="311.25" customHeight="1" x14ac:dyDescent="0.3">
      <c r="A18" s="19" t="s">
        <v>711</v>
      </c>
      <c r="B18" s="19" t="s">
        <v>37</v>
      </c>
      <c r="C18" s="31" t="s">
        <v>30</v>
      </c>
      <c r="D18" s="32" t="s">
        <v>31</v>
      </c>
      <c r="E18" s="226" t="s">
        <v>39</v>
      </c>
      <c r="F18" s="34" t="s">
        <v>625</v>
      </c>
      <c r="G18" s="33">
        <v>0</v>
      </c>
      <c r="H18" s="35">
        <v>1</v>
      </c>
      <c r="I18" s="35">
        <v>1</v>
      </c>
      <c r="J18" s="35">
        <v>1</v>
      </c>
      <c r="K18" s="35">
        <v>1</v>
      </c>
      <c r="L18" s="28">
        <v>1</v>
      </c>
      <c r="M18" s="24" t="s">
        <v>637</v>
      </c>
      <c r="N18" s="29" t="s">
        <v>638</v>
      </c>
      <c r="O18" s="29" t="s">
        <v>12</v>
      </c>
      <c r="P18" s="25" t="s">
        <v>1096</v>
      </c>
      <c r="Q18" s="36" t="s">
        <v>40</v>
      </c>
      <c r="R18" s="37" t="s">
        <v>40</v>
      </c>
      <c r="S18" s="27" t="s">
        <v>732</v>
      </c>
      <c r="T18" s="27" t="s">
        <v>37</v>
      </c>
      <c r="U18" s="96" t="s">
        <v>42</v>
      </c>
      <c r="V18" s="121">
        <f>(25/3)</f>
        <v>8.3333333333333339</v>
      </c>
      <c r="W18" s="121">
        <v>0</v>
      </c>
      <c r="X18" s="121">
        <f>(25/3)</f>
        <v>8.3333333333333339</v>
      </c>
      <c r="Y18" s="121">
        <v>0</v>
      </c>
      <c r="Z18" s="121">
        <f>(25/3)</f>
        <v>8.3333333333333339</v>
      </c>
      <c r="AA18" s="121">
        <v>0</v>
      </c>
      <c r="AB18" s="119">
        <f t="shared" si="3"/>
        <v>25</v>
      </c>
      <c r="AC18" s="119">
        <f t="shared" si="3"/>
        <v>0</v>
      </c>
      <c r="AD18" s="114" t="s">
        <v>689</v>
      </c>
      <c r="AE18" s="121">
        <f>(25/3)</f>
        <v>8.3333333333333339</v>
      </c>
      <c r="AF18" s="121">
        <v>0</v>
      </c>
      <c r="AG18" s="121">
        <f>(25/3)</f>
        <v>8.3333333333333339</v>
      </c>
      <c r="AH18" s="121">
        <v>0</v>
      </c>
      <c r="AI18" s="121">
        <f>(25/3)</f>
        <v>8.3333333333333339</v>
      </c>
      <c r="AJ18" s="121">
        <v>0</v>
      </c>
      <c r="AK18" s="119">
        <f t="shared" si="7"/>
        <v>25</v>
      </c>
      <c r="AL18" s="119">
        <f t="shared" si="7"/>
        <v>0</v>
      </c>
      <c r="AM18" s="114" t="s">
        <v>689</v>
      </c>
      <c r="AN18" s="121">
        <f>(25/3)</f>
        <v>8.3333333333333339</v>
      </c>
      <c r="AO18" s="121">
        <v>0</v>
      </c>
      <c r="AP18" s="121">
        <f>(25/3)</f>
        <v>8.3333333333333339</v>
      </c>
      <c r="AQ18" s="121">
        <v>0</v>
      </c>
      <c r="AR18" s="121">
        <f>(25/3)</f>
        <v>8.3333333333333339</v>
      </c>
      <c r="AS18" s="121">
        <v>0</v>
      </c>
      <c r="AT18" s="119">
        <f t="shared" si="11"/>
        <v>25</v>
      </c>
      <c r="AU18" s="119">
        <f t="shared" si="11"/>
        <v>0</v>
      </c>
      <c r="AV18" s="114" t="s">
        <v>689</v>
      </c>
      <c r="AW18" s="121">
        <f>(25/3)</f>
        <v>8.3333333333333339</v>
      </c>
      <c r="AX18" s="121">
        <v>0</v>
      </c>
      <c r="AY18" s="121">
        <f>(25/3)</f>
        <v>8.3333333333333339</v>
      </c>
      <c r="AZ18" s="121">
        <v>0</v>
      </c>
      <c r="BA18" s="121">
        <f>(25/3)</f>
        <v>8.3333333333333339</v>
      </c>
      <c r="BB18" s="121">
        <v>0</v>
      </c>
      <c r="BC18" s="119">
        <f t="shared" si="13"/>
        <v>25</v>
      </c>
      <c r="BD18" s="119">
        <f t="shared" si="13"/>
        <v>0</v>
      </c>
      <c r="BE18" s="114" t="s">
        <v>689</v>
      </c>
      <c r="BF18" s="119">
        <f t="shared" si="14"/>
        <v>100</v>
      </c>
      <c r="BG18" s="119">
        <f t="shared" si="14"/>
        <v>0</v>
      </c>
      <c r="BH18" s="105">
        <f t="shared" si="15"/>
        <v>0</v>
      </c>
    </row>
    <row r="19" spans="1:60" ht="195" customHeight="1" x14ac:dyDescent="0.3">
      <c r="A19" s="19" t="s">
        <v>711</v>
      </c>
      <c r="B19" s="19" t="s">
        <v>37</v>
      </c>
      <c r="C19" s="31" t="s">
        <v>30</v>
      </c>
      <c r="D19" s="32" t="s">
        <v>31</v>
      </c>
      <c r="E19" s="226"/>
      <c r="F19" s="34" t="s">
        <v>625</v>
      </c>
      <c r="G19" s="33"/>
      <c r="H19" s="35">
        <v>1</v>
      </c>
      <c r="I19" s="35">
        <v>1</v>
      </c>
      <c r="J19" s="35">
        <v>1</v>
      </c>
      <c r="K19" s="35">
        <v>1</v>
      </c>
      <c r="L19" s="28">
        <v>1</v>
      </c>
      <c r="M19" s="24" t="s">
        <v>662</v>
      </c>
      <c r="N19" s="29" t="s">
        <v>663</v>
      </c>
      <c r="O19" s="29" t="s">
        <v>12</v>
      </c>
      <c r="P19" s="25" t="s">
        <v>1096</v>
      </c>
      <c r="Q19" s="36" t="s">
        <v>40</v>
      </c>
      <c r="R19" s="29" t="s">
        <v>41</v>
      </c>
      <c r="S19" s="27" t="s">
        <v>732</v>
      </c>
      <c r="T19" s="27" t="s">
        <v>37</v>
      </c>
      <c r="U19" s="96" t="s">
        <v>42</v>
      </c>
      <c r="V19" s="123">
        <v>0</v>
      </c>
      <c r="W19" s="121">
        <v>0</v>
      </c>
      <c r="X19" s="123">
        <v>5</v>
      </c>
      <c r="Y19" s="121">
        <v>0</v>
      </c>
      <c r="Z19" s="123">
        <v>5</v>
      </c>
      <c r="AA19" s="121">
        <v>0</v>
      </c>
      <c r="AB19" s="119">
        <v>10</v>
      </c>
      <c r="AC19" s="119">
        <v>0</v>
      </c>
      <c r="AD19" s="114" t="s">
        <v>689</v>
      </c>
      <c r="AE19" s="123">
        <v>5</v>
      </c>
      <c r="AF19" s="121">
        <v>0</v>
      </c>
      <c r="AG19" s="123">
        <v>5</v>
      </c>
      <c r="AH19" s="121">
        <v>0</v>
      </c>
      <c r="AI19" s="123">
        <v>10</v>
      </c>
      <c r="AJ19" s="121">
        <v>0</v>
      </c>
      <c r="AK19" s="119">
        <v>20</v>
      </c>
      <c r="AL19" s="119">
        <v>0</v>
      </c>
      <c r="AM19" s="114" t="s">
        <v>689</v>
      </c>
      <c r="AN19" s="123">
        <v>10</v>
      </c>
      <c r="AO19" s="121">
        <v>0</v>
      </c>
      <c r="AP19" s="123">
        <v>10</v>
      </c>
      <c r="AQ19" s="121">
        <v>0</v>
      </c>
      <c r="AR19" s="123">
        <v>10</v>
      </c>
      <c r="AS19" s="121">
        <v>0</v>
      </c>
      <c r="AT19" s="119">
        <v>30</v>
      </c>
      <c r="AU19" s="119">
        <v>0</v>
      </c>
      <c r="AV19" s="114" t="s">
        <v>689</v>
      </c>
      <c r="AW19" s="123">
        <v>10</v>
      </c>
      <c r="AX19" s="121">
        <v>0</v>
      </c>
      <c r="AY19" s="123">
        <v>20</v>
      </c>
      <c r="AZ19" s="121">
        <v>0</v>
      </c>
      <c r="BA19" s="123">
        <v>10</v>
      </c>
      <c r="BB19" s="121">
        <v>0</v>
      </c>
      <c r="BC19" s="119">
        <v>43</v>
      </c>
      <c r="BD19" s="119">
        <v>0</v>
      </c>
      <c r="BE19" s="114" t="s">
        <v>689</v>
      </c>
      <c r="BF19" s="119">
        <f t="shared" si="14"/>
        <v>103</v>
      </c>
      <c r="BG19" s="119">
        <f t="shared" si="14"/>
        <v>0</v>
      </c>
      <c r="BH19" s="105">
        <f t="shared" si="15"/>
        <v>0</v>
      </c>
    </row>
    <row r="20" spans="1:60" ht="94.5" x14ac:dyDescent="0.3">
      <c r="A20" s="19" t="s">
        <v>711</v>
      </c>
      <c r="B20" s="34" t="s">
        <v>37</v>
      </c>
      <c r="C20" s="20" t="s">
        <v>30</v>
      </c>
      <c r="D20" s="21" t="s">
        <v>43</v>
      </c>
      <c r="E20" s="20" t="s">
        <v>650</v>
      </c>
      <c r="F20" s="24" t="s">
        <v>301</v>
      </c>
      <c r="G20" s="23">
        <v>1</v>
      </c>
      <c r="H20" s="23">
        <v>1</v>
      </c>
      <c r="I20" s="23">
        <v>1</v>
      </c>
      <c r="J20" s="23">
        <v>1</v>
      </c>
      <c r="K20" s="23">
        <v>1</v>
      </c>
      <c r="L20" s="23">
        <v>1</v>
      </c>
      <c r="M20" s="24" t="s">
        <v>44</v>
      </c>
      <c r="N20" s="29" t="s">
        <v>646</v>
      </c>
      <c r="O20" s="29" t="s">
        <v>12</v>
      </c>
      <c r="P20" s="25" t="s">
        <v>1096</v>
      </c>
      <c r="Q20" s="26" t="s">
        <v>45</v>
      </c>
      <c r="R20" s="24" t="s">
        <v>46</v>
      </c>
      <c r="S20" s="27" t="s">
        <v>732</v>
      </c>
      <c r="T20" s="27" t="s">
        <v>37</v>
      </c>
      <c r="U20" s="96" t="s">
        <v>47</v>
      </c>
      <c r="V20" s="123">
        <v>0</v>
      </c>
      <c r="W20" s="121">
        <v>0</v>
      </c>
      <c r="X20" s="123">
        <v>5</v>
      </c>
      <c r="Y20" s="121">
        <v>0</v>
      </c>
      <c r="Z20" s="123">
        <v>5</v>
      </c>
      <c r="AA20" s="121">
        <v>0</v>
      </c>
      <c r="AB20" s="119">
        <v>10</v>
      </c>
      <c r="AC20" s="119">
        <v>0</v>
      </c>
      <c r="AD20" s="114" t="s">
        <v>689</v>
      </c>
      <c r="AE20" s="123">
        <v>5</v>
      </c>
      <c r="AF20" s="121">
        <v>0</v>
      </c>
      <c r="AG20" s="123">
        <v>5</v>
      </c>
      <c r="AH20" s="121">
        <v>0</v>
      </c>
      <c r="AI20" s="123">
        <v>10</v>
      </c>
      <c r="AJ20" s="121">
        <v>0</v>
      </c>
      <c r="AK20" s="119">
        <v>20</v>
      </c>
      <c r="AL20" s="119">
        <v>0</v>
      </c>
      <c r="AM20" s="114" t="s">
        <v>689</v>
      </c>
      <c r="AN20" s="123">
        <v>10</v>
      </c>
      <c r="AO20" s="121">
        <v>0</v>
      </c>
      <c r="AP20" s="123">
        <v>10</v>
      </c>
      <c r="AQ20" s="121">
        <v>0</v>
      </c>
      <c r="AR20" s="123">
        <v>10</v>
      </c>
      <c r="AS20" s="121">
        <v>0</v>
      </c>
      <c r="AT20" s="119">
        <v>30</v>
      </c>
      <c r="AU20" s="119">
        <v>0</v>
      </c>
      <c r="AV20" s="114" t="s">
        <v>689</v>
      </c>
      <c r="AW20" s="123">
        <v>10</v>
      </c>
      <c r="AX20" s="121">
        <v>0</v>
      </c>
      <c r="AY20" s="123">
        <v>20</v>
      </c>
      <c r="AZ20" s="121">
        <v>0</v>
      </c>
      <c r="BA20" s="123">
        <v>10</v>
      </c>
      <c r="BB20" s="121">
        <v>0</v>
      </c>
      <c r="BC20" s="119">
        <v>43</v>
      </c>
      <c r="BD20" s="119">
        <v>0</v>
      </c>
      <c r="BE20" s="114" t="s">
        <v>689</v>
      </c>
      <c r="BF20" s="119">
        <f t="shared" si="14"/>
        <v>103</v>
      </c>
      <c r="BG20" s="119">
        <f t="shared" si="14"/>
        <v>0</v>
      </c>
      <c r="BH20" s="105">
        <f t="shared" si="15"/>
        <v>0</v>
      </c>
    </row>
    <row r="21" spans="1:60" ht="148.5" x14ac:dyDescent="0.3">
      <c r="A21" s="19" t="s">
        <v>711</v>
      </c>
      <c r="B21" s="19" t="s">
        <v>37</v>
      </c>
      <c r="C21" s="20" t="s">
        <v>30</v>
      </c>
      <c r="D21" s="21" t="s">
        <v>48</v>
      </c>
      <c r="E21" s="20" t="s">
        <v>651</v>
      </c>
      <c r="F21" s="24" t="s">
        <v>301</v>
      </c>
      <c r="G21" s="23">
        <v>1</v>
      </c>
      <c r="H21" s="23">
        <v>1</v>
      </c>
      <c r="I21" s="23">
        <v>1</v>
      </c>
      <c r="J21" s="23">
        <v>1</v>
      </c>
      <c r="K21" s="23">
        <v>1</v>
      </c>
      <c r="L21" s="23">
        <v>1</v>
      </c>
      <c r="M21" s="24" t="s">
        <v>49</v>
      </c>
      <c r="N21" s="29" t="s">
        <v>50</v>
      </c>
      <c r="O21" s="29" t="s">
        <v>12</v>
      </c>
      <c r="P21" s="25" t="s">
        <v>1096</v>
      </c>
      <c r="Q21" s="26" t="s">
        <v>51</v>
      </c>
      <c r="R21" s="24" t="s">
        <v>52</v>
      </c>
      <c r="S21" s="27" t="s">
        <v>732</v>
      </c>
      <c r="T21" s="27" t="s">
        <v>37</v>
      </c>
      <c r="U21" s="96" t="s">
        <v>53</v>
      </c>
      <c r="V21" s="123">
        <v>0</v>
      </c>
      <c r="W21" s="121">
        <v>0</v>
      </c>
      <c r="X21" s="123">
        <v>5</v>
      </c>
      <c r="Y21" s="121">
        <v>0</v>
      </c>
      <c r="Z21" s="123">
        <v>5</v>
      </c>
      <c r="AA21" s="121">
        <v>0</v>
      </c>
      <c r="AB21" s="119">
        <f t="shared" ref="AB21:AC25" si="16">V21+X21+Z21</f>
        <v>10</v>
      </c>
      <c r="AC21" s="119">
        <f t="shared" si="16"/>
        <v>0</v>
      </c>
      <c r="AD21" s="114" t="s">
        <v>689</v>
      </c>
      <c r="AE21" s="123">
        <v>5</v>
      </c>
      <c r="AF21" s="121">
        <v>0</v>
      </c>
      <c r="AG21" s="123">
        <v>5</v>
      </c>
      <c r="AH21" s="121">
        <v>0</v>
      </c>
      <c r="AI21" s="123">
        <v>10</v>
      </c>
      <c r="AJ21" s="121">
        <v>0</v>
      </c>
      <c r="AK21" s="119">
        <f t="shared" ref="AK21:AL25" si="17">AE21+AG21+AI21</f>
        <v>20</v>
      </c>
      <c r="AL21" s="119">
        <f t="shared" si="17"/>
        <v>0</v>
      </c>
      <c r="AM21" s="114" t="s">
        <v>689</v>
      </c>
      <c r="AN21" s="123">
        <v>10</v>
      </c>
      <c r="AO21" s="121">
        <v>0</v>
      </c>
      <c r="AP21" s="123">
        <v>10</v>
      </c>
      <c r="AQ21" s="121">
        <v>0</v>
      </c>
      <c r="AR21" s="123">
        <v>10</v>
      </c>
      <c r="AS21" s="121">
        <v>0</v>
      </c>
      <c r="AT21" s="119">
        <f t="shared" ref="AT21:AU25" si="18">AN21+AP21+AR21</f>
        <v>30</v>
      </c>
      <c r="AU21" s="119">
        <f t="shared" si="18"/>
        <v>0</v>
      </c>
      <c r="AV21" s="114" t="s">
        <v>689</v>
      </c>
      <c r="AW21" s="123">
        <v>10</v>
      </c>
      <c r="AX21" s="121">
        <v>0</v>
      </c>
      <c r="AY21" s="123">
        <v>20</v>
      </c>
      <c r="AZ21" s="121">
        <v>0</v>
      </c>
      <c r="BA21" s="123">
        <v>10</v>
      </c>
      <c r="BB21" s="121">
        <v>0</v>
      </c>
      <c r="BC21" s="119">
        <f t="shared" ref="BC21:BD25" si="19">AW21+AY21+BA21</f>
        <v>40</v>
      </c>
      <c r="BD21" s="119">
        <f t="shared" si="19"/>
        <v>0</v>
      </c>
      <c r="BE21" s="114" t="s">
        <v>689</v>
      </c>
      <c r="BF21" s="119">
        <f t="shared" si="14"/>
        <v>100</v>
      </c>
      <c r="BG21" s="119">
        <f t="shared" si="14"/>
        <v>0</v>
      </c>
      <c r="BH21" s="105">
        <f t="shared" si="15"/>
        <v>0</v>
      </c>
    </row>
    <row r="22" spans="1:60" ht="108" x14ac:dyDescent="0.3">
      <c r="A22" s="19" t="s">
        <v>711</v>
      </c>
      <c r="B22" s="19" t="s">
        <v>37</v>
      </c>
      <c r="C22" s="20" t="s">
        <v>30</v>
      </c>
      <c r="D22" s="21" t="s">
        <v>54</v>
      </c>
      <c r="E22" s="20" t="s">
        <v>55</v>
      </c>
      <c r="F22" s="19" t="s">
        <v>625</v>
      </c>
      <c r="G22" s="24"/>
      <c r="H22" s="23">
        <v>1</v>
      </c>
      <c r="I22" s="24" t="s">
        <v>626</v>
      </c>
      <c r="J22" s="24" t="s">
        <v>626</v>
      </c>
      <c r="K22" s="24" t="s">
        <v>626</v>
      </c>
      <c r="L22" s="23">
        <v>1</v>
      </c>
      <c r="M22" s="24" t="s">
        <v>640</v>
      </c>
      <c r="N22" s="29" t="s">
        <v>639</v>
      </c>
      <c r="O22" s="29" t="s">
        <v>12</v>
      </c>
      <c r="P22" s="25" t="s">
        <v>1096</v>
      </c>
      <c r="Q22" s="36" t="s">
        <v>56</v>
      </c>
      <c r="R22" s="29" t="s">
        <v>57</v>
      </c>
      <c r="S22" s="27" t="s">
        <v>732</v>
      </c>
      <c r="T22" s="27" t="s">
        <v>37</v>
      </c>
      <c r="U22" s="96" t="s">
        <v>58</v>
      </c>
      <c r="V22" s="121">
        <v>0</v>
      </c>
      <c r="W22" s="121">
        <v>0</v>
      </c>
      <c r="X22" s="121">
        <v>5</v>
      </c>
      <c r="Y22" s="121">
        <v>0</v>
      </c>
      <c r="Z22" s="121">
        <v>5</v>
      </c>
      <c r="AA22" s="121">
        <v>0</v>
      </c>
      <c r="AB22" s="119">
        <f t="shared" si="16"/>
        <v>10</v>
      </c>
      <c r="AC22" s="119">
        <f t="shared" si="16"/>
        <v>0</v>
      </c>
      <c r="AD22" s="114" t="s">
        <v>689</v>
      </c>
      <c r="AE22" s="121">
        <v>5</v>
      </c>
      <c r="AF22" s="121">
        <v>0</v>
      </c>
      <c r="AG22" s="121">
        <v>10</v>
      </c>
      <c r="AH22" s="121">
        <v>0</v>
      </c>
      <c r="AI22" s="121">
        <v>10</v>
      </c>
      <c r="AJ22" s="121">
        <v>0</v>
      </c>
      <c r="AK22" s="119">
        <f t="shared" si="17"/>
        <v>25</v>
      </c>
      <c r="AL22" s="119">
        <f t="shared" si="17"/>
        <v>0</v>
      </c>
      <c r="AM22" s="114" t="s">
        <v>689</v>
      </c>
      <c r="AN22" s="121">
        <v>10</v>
      </c>
      <c r="AO22" s="121">
        <v>0</v>
      </c>
      <c r="AP22" s="121">
        <v>10</v>
      </c>
      <c r="AQ22" s="121">
        <v>0</v>
      </c>
      <c r="AR22" s="121">
        <v>10</v>
      </c>
      <c r="AS22" s="121">
        <v>0</v>
      </c>
      <c r="AT22" s="119">
        <f t="shared" si="18"/>
        <v>30</v>
      </c>
      <c r="AU22" s="119">
        <f t="shared" si="18"/>
        <v>0</v>
      </c>
      <c r="AV22" s="114" t="s">
        <v>689</v>
      </c>
      <c r="AW22" s="121">
        <v>10</v>
      </c>
      <c r="AX22" s="121">
        <v>0</v>
      </c>
      <c r="AY22" s="121">
        <v>15</v>
      </c>
      <c r="AZ22" s="121">
        <v>0</v>
      </c>
      <c r="BA22" s="121">
        <v>10</v>
      </c>
      <c r="BB22" s="121">
        <v>0</v>
      </c>
      <c r="BC22" s="119">
        <f t="shared" si="19"/>
        <v>35</v>
      </c>
      <c r="BD22" s="119">
        <f t="shared" si="19"/>
        <v>0</v>
      </c>
      <c r="BE22" s="114" t="s">
        <v>689</v>
      </c>
      <c r="BF22" s="119">
        <f t="shared" si="14"/>
        <v>100</v>
      </c>
      <c r="BG22" s="119">
        <f t="shared" si="14"/>
        <v>0</v>
      </c>
      <c r="BH22" s="105">
        <f t="shared" si="15"/>
        <v>0</v>
      </c>
    </row>
    <row r="23" spans="1:60" ht="108" x14ac:dyDescent="0.3">
      <c r="A23" s="19" t="s">
        <v>711</v>
      </c>
      <c r="B23" s="19" t="s">
        <v>37</v>
      </c>
      <c r="C23" s="20" t="s">
        <v>30</v>
      </c>
      <c r="D23" s="21" t="s">
        <v>59</v>
      </c>
      <c r="E23" s="20" t="s">
        <v>60</v>
      </c>
      <c r="F23" s="19" t="s">
        <v>625</v>
      </c>
      <c r="G23" s="24"/>
      <c r="H23" s="23">
        <v>1</v>
      </c>
      <c r="I23" s="24" t="s">
        <v>626</v>
      </c>
      <c r="J23" s="24" t="s">
        <v>626</v>
      </c>
      <c r="K23" s="24" t="s">
        <v>626</v>
      </c>
      <c r="L23" s="23">
        <v>1</v>
      </c>
      <c r="M23" s="24" t="s">
        <v>641</v>
      </c>
      <c r="N23" s="29" t="s">
        <v>642</v>
      </c>
      <c r="O23" s="29" t="s">
        <v>12</v>
      </c>
      <c r="P23" s="25" t="s">
        <v>1103</v>
      </c>
      <c r="Q23" s="36" t="s">
        <v>61</v>
      </c>
      <c r="R23" s="29" t="s">
        <v>62</v>
      </c>
      <c r="S23" s="27" t="s">
        <v>732</v>
      </c>
      <c r="T23" s="27" t="s">
        <v>37</v>
      </c>
      <c r="U23" s="96" t="s">
        <v>63</v>
      </c>
      <c r="V23" s="121">
        <v>5</v>
      </c>
      <c r="W23" s="121">
        <v>0</v>
      </c>
      <c r="X23" s="121">
        <v>30</v>
      </c>
      <c r="Y23" s="121">
        <v>0</v>
      </c>
      <c r="Z23" s="121">
        <v>0</v>
      </c>
      <c r="AA23" s="121">
        <v>0</v>
      </c>
      <c r="AB23" s="119">
        <f t="shared" si="16"/>
        <v>35</v>
      </c>
      <c r="AC23" s="119">
        <f t="shared" si="16"/>
        <v>0</v>
      </c>
      <c r="AD23" s="114" t="s">
        <v>689</v>
      </c>
      <c r="AE23" s="121">
        <v>10</v>
      </c>
      <c r="AF23" s="121">
        <v>0</v>
      </c>
      <c r="AG23" s="121">
        <v>5</v>
      </c>
      <c r="AH23" s="121">
        <v>0</v>
      </c>
      <c r="AI23" s="121">
        <v>5</v>
      </c>
      <c r="AJ23" s="121">
        <v>0</v>
      </c>
      <c r="AK23" s="119">
        <f t="shared" si="17"/>
        <v>20</v>
      </c>
      <c r="AL23" s="119">
        <f t="shared" si="17"/>
        <v>0</v>
      </c>
      <c r="AM23" s="114" t="s">
        <v>689</v>
      </c>
      <c r="AN23" s="121">
        <v>5</v>
      </c>
      <c r="AO23" s="121">
        <v>0</v>
      </c>
      <c r="AP23" s="121">
        <v>10</v>
      </c>
      <c r="AQ23" s="121">
        <v>0</v>
      </c>
      <c r="AR23" s="121">
        <v>10</v>
      </c>
      <c r="AS23" s="121">
        <v>0</v>
      </c>
      <c r="AT23" s="119">
        <f t="shared" si="18"/>
        <v>25</v>
      </c>
      <c r="AU23" s="119">
        <f t="shared" si="18"/>
        <v>0</v>
      </c>
      <c r="AV23" s="114" t="s">
        <v>689</v>
      </c>
      <c r="AW23" s="121">
        <v>10</v>
      </c>
      <c r="AX23" s="121">
        <v>0</v>
      </c>
      <c r="AY23" s="121">
        <v>5</v>
      </c>
      <c r="AZ23" s="121">
        <v>0</v>
      </c>
      <c r="BA23" s="121">
        <v>5</v>
      </c>
      <c r="BB23" s="121">
        <v>0</v>
      </c>
      <c r="BC23" s="119">
        <f t="shared" si="19"/>
        <v>20</v>
      </c>
      <c r="BD23" s="119">
        <f t="shared" si="19"/>
        <v>0</v>
      </c>
      <c r="BE23" s="114" t="s">
        <v>689</v>
      </c>
      <c r="BF23" s="119">
        <f t="shared" si="14"/>
        <v>100</v>
      </c>
      <c r="BG23" s="119">
        <f t="shared" si="14"/>
        <v>0</v>
      </c>
      <c r="BH23" s="105">
        <f t="shared" si="15"/>
        <v>0</v>
      </c>
    </row>
    <row r="24" spans="1:60" ht="135" x14ac:dyDescent="0.3">
      <c r="A24" s="19" t="s">
        <v>711</v>
      </c>
      <c r="B24" s="19" t="s">
        <v>37</v>
      </c>
      <c r="C24" s="20" t="s">
        <v>30</v>
      </c>
      <c r="D24" s="21" t="s">
        <v>64</v>
      </c>
      <c r="E24" s="20" t="s">
        <v>65</v>
      </c>
      <c r="F24" s="19" t="s">
        <v>625</v>
      </c>
      <c r="G24" s="24"/>
      <c r="H24" s="23">
        <v>1</v>
      </c>
      <c r="I24" s="23">
        <v>1</v>
      </c>
      <c r="J24" s="23">
        <v>1</v>
      </c>
      <c r="K24" s="23">
        <v>1</v>
      </c>
      <c r="L24" s="23">
        <v>1</v>
      </c>
      <c r="M24" s="24" t="s">
        <v>643</v>
      </c>
      <c r="N24" s="29" t="s">
        <v>657</v>
      </c>
      <c r="O24" s="29" t="s">
        <v>12</v>
      </c>
      <c r="P24" s="25" t="s">
        <v>1103</v>
      </c>
      <c r="Q24" s="36" t="s">
        <v>66</v>
      </c>
      <c r="R24" s="29" t="s">
        <v>67</v>
      </c>
      <c r="S24" s="27" t="s">
        <v>732</v>
      </c>
      <c r="T24" s="27" t="s">
        <v>37</v>
      </c>
      <c r="U24" s="96" t="s">
        <v>68</v>
      </c>
      <c r="V24" s="121">
        <v>0</v>
      </c>
      <c r="W24" s="121">
        <v>0</v>
      </c>
      <c r="X24" s="121">
        <v>0</v>
      </c>
      <c r="Y24" s="121">
        <v>0</v>
      </c>
      <c r="Z24" s="121">
        <v>0</v>
      </c>
      <c r="AA24" s="121">
        <v>0</v>
      </c>
      <c r="AB24" s="119">
        <f t="shared" si="16"/>
        <v>0</v>
      </c>
      <c r="AC24" s="119">
        <f t="shared" si="16"/>
        <v>0</v>
      </c>
      <c r="AD24" s="114" t="s">
        <v>689</v>
      </c>
      <c r="AE24" s="121">
        <v>0</v>
      </c>
      <c r="AF24" s="121">
        <v>0</v>
      </c>
      <c r="AG24" s="121">
        <v>0</v>
      </c>
      <c r="AH24" s="121">
        <v>0</v>
      </c>
      <c r="AI24" s="121">
        <v>1</v>
      </c>
      <c r="AJ24" s="121">
        <v>0</v>
      </c>
      <c r="AK24" s="119">
        <f t="shared" si="17"/>
        <v>1</v>
      </c>
      <c r="AL24" s="119">
        <f t="shared" si="17"/>
        <v>0</v>
      </c>
      <c r="AM24" s="114" t="s">
        <v>689</v>
      </c>
      <c r="AN24" s="121">
        <v>0</v>
      </c>
      <c r="AO24" s="121">
        <v>0</v>
      </c>
      <c r="AP24" s="121">
        <v>0</v>
      </c>
      <c r="AQ24" s="121">
        <v>0</v>
      </c>
      <c r="AR24" s="121">
        <v>0</v>
      </c>
      <c r="AS24" s="121">
        <v>0</v>
      </c>
      <c r="AT24" s="119">
        <f t="shared" si="18"/>
        <v>0</v>
      </c>
      <c r="AU24" s="119">
        <f t="shared" si="18"/>
        <v>0</v>
      </c>
      <c r="AV24" s="114" t="s">
        <v>689</v>
      </c>
      <c r="AW24" s="121">
        <v>0</v>
      </c>
      <c r="AX24" s="121">
        <v>0</v>
      </c>
      <c r="AY24" s="121">
        <v>0</v>
      </c>
      <c r="AZ24" s="121">
        <v>0</v>
      </c>
      <c r="BA24" s="121">
        <v>0</v>
      </c>
      <c r="BB24" s="121">
        <v>0</v>
      </c>
      <c r="BC24" s="119">
        <f t="shared" si="19"/>
        <v>0</v>
      </c>
      <c r="BD24" s="119">
        <f t="shared" si="19"/>
        <v>0</v>
      </c>
      <c r="BE24" s="114" t="s">
        <v>689</v>
      </c>
      <c r="BF24" s="119">
        <f t="shared" si="14"/>
        <v>1</v>
      </c>
      <c r="BG24" s="119">
        <f t="shared" si="14"/>
        <v>0</v>
      </c>
      <c r="BH24" s="105">
        <f t="shared" si="15"/>
        <v>0</v>
      </c>
    </row>
    <row r="25" spans="1:60" ht="121.5" x14ac:dyDescent="0.3">
      <c r="A25" s="19" t="s">
        <v>711</v>
      </c>
      <c r="B25" s="19" t="s">
        <v>37</v>
      </c>
      <c r="C25" s="20" t="s">
        <v>30</v>
      </c>
      <c r="D25" s="21" t="s">
        <v>69</v>
      </c>
      <c r="E25" s="20" t="s">
        <v>70</v>
      </c>
      <c r="F25" s="19" t="s">
        <v>625</v>
      </c>
      <c r="G25" s="24"/>
      <c r="H25" s="23">
        <v>1</v>
      </c>
      <c r="I25" s="23">
        <v>1</v>
      </c>
      <c r="J25" s="23">
        <v>1</v>
      </c>
      <c r="K25" s="23">
        <v>1</v>
      </c>
      <c r="L25" s="23">
        <v>1</v>
      </c>
      <c r="M25" s="24" t="s">
        <v>644</v>
      </c>
      <c r="N25" s="29" t="s">
        <v>645</v>
      </c>
      <c r="O25" s="29" t="s">
        <v>12</v>
      </c>
      <c r="P25" s="25" t="s">
        <v>1103</v>
      </c>
      <c r="Q25" s="36" t="s">
        <v>71</v>
      </c>
      <c r="R25" s="29" t="s">
        <v>72</v>
      </c>
      <c r="S25" s="27" t="s">
        <v>732</v>
      </c>
      <c r="T25" s="27" t="s">
        <v>37</v>
      </c>
      <c r="U25" s="96" t="s">
        <v>73</v>
      </c>
      <c r="V25" s="121">
        <v>0</v>
      </c>
      <c r="W25" s="121">
        <v>0</v>
      </c>
      <c r="X25" s="121">
        <v>0</v>
      </c>
      <c r="Y25" s="121">
        <v>0</v>
      </c>
      <c r="Z25" s="121">
        <f>(100/10)</f>
        <v>10</v>
      </c>
      <c r="AA25" s="121">
        <v>0</v>
      </c>
      <c r="AB25" s="119">
        <f t="shared" si="16"/>
        <v>10</v>
      </c>
      <c r="AC25" s="119">
        <f t="shared" si="16"/>
        <v>0</v>
      </c>
      <c r="AD25" s="114" t="s">
        <v>689</v>
      </c>
      <c r="AE25" s="121">
        <f>(100/10)</f>
        <v>10</v>
      </c>
      <c r="AF25" s="121">
        <v>0</v>
      </c>
      <c r="AG25" s="121">
        <f>(100/10)</f>
        <v>10</v>
      </c>
      <c r="AH25" s="121">
        <v>0</v>
      </c>
      <c r="AI25" s="121">
        <f>(100/10)</f>
        <v>10</v>
      </c>
      <c r="AJ25" s="121">
        <v>0</v>
      </c>
      <c r="AK25" s="119">
        <f t="shared" si="17"/>
        <v>30</v>
      </c>
      <c r="AL25" s="119">
        <f t="shared" si="17"/>
        <v>0</v>
      </c>
      <c r="AM25" s="114" t="s">
        <v>689</v>
      </c>
      <c r="AN25" s="121">
        <f>(100/10)</f>
        <v>10</v>
      </c>
      <c r="AO25" s="121">
        <v>0</v>
      </c>
      <c r="AP25" s="121">
        <f>(100/10)</f>
        <v>10</v>
      </c>
      <c r="AQ25" s="121">
        <v>0</v>
      </c>
      <c r="AR25" s="121">
        <f>(100/10)</f>
        <v>10</v>
      </c>
      <c r="AS25" s="121">
        <v>0</v>
      </c>
      <c r="AT25" s="119">
        <f t="shared" si="18"/>
        <v>30</v>
      </c>
      <c r="AU25" s="119">
        <f t="shared" si="18"/>
        <v>0</v>
      </c>
      <c r="AV25" s="114" t="s">
        <v>689</v>
      </c>
      <c r="AW25" s="121">
        <f>(100/10)</f>
        <v>10</v>
      </c>
      <c r="AX25" s="121">
        <v>0</v>
      </c>
      <c r="AY25" s="121">
        <f>(100/10)</f>
        <v>10</v>
      </c>
      <c r="AZ25" s="121">
        <v>0</v>
      </c>
      <c r="BA25" s="121">
        <f>(100/10)</f>
        <v>10</v>
      </c>
      <c r="BB25" s="121">
        <v>0</v>
      </c>
      <c r="BC25" s="119">
        <f t="shared" si="19"/>
        <v>30</v>
      </c>
      <c r="BD25" s="119">
        <f t="shared" si="19"/>
        <v>0</v>
      </c>
      <c r="BE25" s="114" t="s">
        <v>689</v>
      </c>
      <c r="BF25" s="119">
        <f t="shared" si="14"/>
        <v>100</v>
      </c>
      <c r="BG25" s="119">
        <f t="shared" si="14"/>
        <v>0</v>
      </c>
      <c r="BH25" s="105">
        <f t="shared" si="15"/>
        <v>0</v>
      </c>
    </row>
    <row r="26" spans="1:60" ht="233.25" customHeight="1" x14ac:dyDescent="0.3">
      <c r="A26" s="19" t="s">
        <v>711</v>
      </c>
      <c r="B26" s="19" t="s">
        <v>37</v>
      </c>
      <c r="C26" s="20" t="s">
        <v>30</v>
      </c>
      <c r="D26" s="21" t="s">
        <v>69</v>
      </c>
      <c r="E26" s="20" t="s">
        <v>652</v>
      </c>
      <c r="F26" s="24" t="s">
        <v>301</v>
      </c>
      <c r="G26" s="24">
        <v>0</v>
      </c>
      <c r="H26" s="24">
        <v>15</v>
      </c>
      <c r="I26" s="24" t="s">
        <v>1071</v>
      </c>
      <c r="J26" s="24" t="s">
        <v>1071</v>
      </c>
      <c r="K26" s="24" t="s">
        <v>1071</v>
      </c>
      <c r="L26" s="24">
        <v>15</v>
      </c>
      <c r="M26" s="24" t="s">
        <v>647</v>
      </c>
      <c r="N26" s="29" t="s">
        <v>648</v>
      </c>
      <c r="O26" s="29" t="s">
        <v>12</v>
      </c>
      <c r="P26" s="25" t="s">
        <v>1103</v>
      </c>
      <c r="Q26" s="36" t="s">
        <v>74</v>
      </c>
      <c r="R26" s="29" t="s">
        <v>75</v>
      </c>
      <c r="S26" s="27" t="s">
        <v>732</v>
      </c>
      <c r="T26" s="27" t="s">
        <v>37</v>
      </c>
      <c r="U26" s="96" t="s">
        <v>76</v>
      </c>
      <c r="V26" s="121">
        <v>1</v>
      </c>
      <c r="W26" s="121">
        <v>0</v>
      </c>
      <c r="X26" s="121">
        <v>1</v>
      </c>
      <c r="Y26" s="121">
        <v>0</v>
      </c>
      <c r="Z26" s="121">
        <v>1</v>
      </c>
      <c r="AA26" s="121">
        <v>0</v>
      </c>
      <c r="AB26" s="119">
        <v>3</v>
      </c>
      <c r="AC26" s="119">
        <v>0</v>
      </c>
      <c r="AD26" s="114" t="s">
        <v>689</v>
      </c>
      <c r="AE26" s="121">
        <v>2</v>
      </c>
      <c r="AF26" s="121">
        <v>0</v>
      </c>
      <c r="AG26" s="121">
        <v>2</v>
      </c>
      <c r="AH26" s="121">
        <v>0</v>
      </c>
      <c r="AI26" s="121">
        <v>2</v>
      </c>
      <c r="AJ26" s="121">
        <v>0</v>
      </c>
      <c r="AK26" s="119">
        <v>6</v>
      </c>
      <c r="AL26" s="119">
        <v>0</v>
      </c>
      <c r="AM26" s="114" t="s">
        <v>689</v>
      </c>
      <c r="AN26" s="121">
        <v>1</v>
      </c>
      <c r="AO26" s="121">
        <v>0</v>
      </c>
      <c r="AP26" s="121">
        <v>1</v>
      </c>
      <c r="AQ26" s="121">
        <v>0</v>
      </c>
      <c r="AR26" s="121">
        <v>1</v>
      </c>
      <c r="AS26" s="121">
        <v>0</v>
      </c>
      <c r="AT26" s="119">
        <v>3</v>
      </c>
      <c r="AU26" s="119">
        <v>0</v>
      </c>
      <c r="AV26" s="114" t="s">
        <v>689</v>
      </c>
      <c r="AW26" s="121">
        <v>1</v>
      </c>
      <c r="AX26" s="121">
        <v>0</v>
      </c>
      <c r="AY26" s="121">
        <v>1</v>
      </c>
      <c r="AZ26" s="121">
        <v>0</v>
      </c>
      <c r="BA26" s="121">
        <v>1</v>
      </c>
      <c r="BB26" s="121">
        <v>0</v>
      </c>
      <c r="BC26" s="119">
        <v>3</v>
      </c>
      <c r="BD26" s="119">
        <v>0</v>
      </c>
      <c r="BE26" s="114" t="s">
        <v>689</v>
      </c>
      <c r="BF26" s="119">
        <f t="shared" si="14"/>
        <v>15</v>
      </c>
      <c r="BG26" s="119">
        <f t="shared" si="14"/>
        <v>0</v>
      </c>
      <c r="BH26" s="105">
        <f t="shared" si="15"/>
        <v>0</v>
      </c>
    </row>
    <row r="27" spans="1:60" ht="81" x14ac:dyDescent="0.3">
      <c r="A27" s="19" t="s">
        <v>711</v>
      </c>
      <c r="B27" s="19" t="s">
        <v>37</v>
      </c>
      <c r="C27" s="20" t="s">
        <v>30</v>
      </c>
      <c r="D27" s="21" t="s">
        <v>69</v>
      </c>
      <c r="E27" s="20" t="s">
        <v>649</v>
      </c>
      <c r="F27" s="24" t="s">
        <v>301</v>
      </c>
      <c r="G27" s="23">
        <v>0</v>
      </c>
      <c r="H27" s="23">
        <v>1</v>
      </c>
      <c r="I27" s="23">
        <v>1</v>
      </c>
      <c r="J27" s="23">
        <v>1</v>
      </c>
      <c r="K27" s="23">
        <v>1</v>
      </c>
      <c r="L27" s="23">
        <v>1</v>
      </c>
      <c r="M27" s="24" t="s">
        <v>655</v>
      </c>
      <c r="N27" s="24" t="s">
        <v>654</v>
      </c>
      <c r="O27" s="29" t="s">
        <v>77</v>
      </c>
      <c r="P27" s="25" t="s">
        <v>1103</v>
      </c>
      <c r="Q27" s="36" t="s">
        <v>78</v>
      </c>
      <c r="R27" s="29" t="s">
        <v>79</v>
      </c>
      <c r="S27" s="27" t="s">
        <v>732</v>
      </c>
      <c r="T27" s="27" t="s">
        <v>37</v>
      </c>
      <c r="U27" s="96" t="s">
        <v>80</v>
      </c>
      <c r="V27" s="124">
        <v>5</v>
      </c>
      <c r="W27" s="121">
        <v>0</v>
      </c>
      <c r="X27" s="124">
        <v>5</v>
      </c>
      <c r="Y27" s="121">
        <v>0</v>
      </c>
      <c r="Z27" s="124">
        <v>10</v>
      </c>
      <c r="AA27" s="121">
        <v>0</v>
      </c>
      <c r="AB27" s="119">
        <f>V27+X27+Z27</f>
        <v>20</v>
      </c>
      <c r="AC27" s="119">
        <f>W27+Y27+AA27</f>
        <v>0</v>
      </c>
      <c r="AD27" s="114" t="s">
        <v>689</v>
      </c>
      <c r="AE27" s="124">
        <v>10</v>
      </c>
      <c r="AF27" s="121">
        <v>0</v>
      </c>
      <c r="AG27" s="124">
        <v>10</v>
      </c>
      <c r="AH27" s="121">
        <v>0</v>
      </c>
      <c r="AI27" s="124">
        <v>10</v>
      </c>
      <c r="AJ27" s="121">
        <v>0</v>
      </c>
      <c r="AK27" s="119">
        <f>AE27+AG27+AI27</f>
        <v>30</v>
      </c>
      <c r="AL27" s="119">
        <f>AF27+AH27+AJ27</f>
        <v>0</v>
      </c>
      <c r="AM27" s="114" t="s">
        <v>689</v>
      </c>
      <c r="AN27" s="124">
        <v>10</v>
      </c>
      <c r="AO27" s="121">
        <v>0</v>
      </c>
      <c r="AP27" s="124">
        <v>10</v>
      </c>
      <c r="AQ27" s="121">
        <v>0</v>
      </c>
      <c r="AR27" s="124">
        <v>10</v>
      </c>
      <c r="AS27" s="121">
        <v>0</v>
      </c>
      <c r="AT27" s="119">
        <f>AN27+AP27+AR27</f>
        <v>30</v>
      </c>
      <c r="AU27" s="119">
        <f>AO27+AQ27+AS27</f>
        <v>0</v>
      </c>
      <c r="AV27" s="114" t="s">
        <v>689</v>
      </c>
      <c r="AW27" s="124">
        <v>10</v>
      </c>
      <c r="AX27" s="121">
        <v>0</v>
      </c>
      <c r="AY27" s="124">
        <v>5</v>
      </c>
      <c r="AZ27" s="121">
        <v>0</v>
      </c>
      <c r="BA27" s="124">
        <v>5</v>
      </c>
      <c r="BB27" s="121">
        <v>0</v>
      </c>
      <c r="BC27" s="119">
        <f>AW27+AY27+BA27</f>
        <v>20</v>
      </c>
      <c r="BD27" s="119">
        <f>AX27+AZ27+BB27</f>
        <v>0</v>
      </c>
      <c r="BE27" s="114" t="s">
        <v>689</v>
      </c>
      <c r="BF27" s="119">
        <f t="shared" si="14"/>
        <v>100</v>
      </c>
      <c r="BG27" s="119">
        <f t="shared" si="14"/>
        <v>0</v>
      </c>
      <c r="BH27" s="105">
        <f t="shared" si="15"/>
        <v>0</v>
      </c>
    </row>
    <row r="28" spans="1:60" ht="81" x14ac:dyDescent="0.3">
      <c r="A28" s="19" t="s">
        <v>711</v>
      </c>
      <c r="B28" s="19" t="s">
        <v>37</v>
      </c>
      <c r="C28" s="20" t="s">
        <v>30</v>
      </c>
      <c r="D28" s="21" t="s">
        <v>69</v>
      </c>
      <c r="E28" s="20" t="s">
        <v>653</v>
      </c>
      <c r="F28" s="24" t="s">
        <v>301</v>
      </c>
      <c r="G28" s="24">
        <v>57</v>
      </c>
      <c r="H28" s="24">
        <v>90</v>
      </c>
      <c r="I28" s="24" t="s">
        <v>1071</v>
      </c>
      <c r="J28" s="24" t="s">
        <v>1071</v>
      </c>
      <c r="K28" s="24" t="s">
        <v>1071</v>
      </c>
      <c r="L28" s="24">
        <v>90</v>
      </c>
      <c r="M28" s="24" t="s">
        <v>81</v>
      </c>
      <c r="N28" s="29" t="s">
        <v>82</v>
      </c>
      <c r="O28" s="29" t="s">
        <v>12</v>
      </c>
      <c r="P28" s="25" t="s">
        <v>1096</v>
      </c>
      <c r="Q28" s="36" t="s">
        <v>83</v>
      </c>
      <c r="R28" s="29" t="s">
        <v>84</v>
      </c>
      <c r="S28" s="27" t="s">
        <v>732</v>
      </c>
      <c r="T28" s="27" t="s">
        <v>37</v>
      </c>
      <c r="U28" s="96" t="s">
        <v>85</v>
      </c>
      <c r="V28" s="121">
        <v>5</v>
      </c>
      <c r="W28" s="121">
        <v>0</v>
      </c>
      <c r="X28" s="121">
        <v>7</v>
      </c>
      <c r="Y28" s="121">
        <v>0</v>
      </c>
      <c r="Z28" s="121">
        <v>7</v>
      </c>
      <c r="AA28" s="121">
        <v>0</v>
      </c>
      <c r="AB28" s="119">
        <v>19</v>
      </c>
      <c r="AC28" s="119">
        <v>0</v>
      </c>
      <c r="AD28" s="114" t="s">
        <v>689</v>
      </c>
      <c r="AE28" s="121">
        <v>7</v>
      </c>
      <c r="AF28" s="121">
        <v>0</v>
      </c>
      <c r="AG28" s="121">
        <v>7</v>
      </c>
      <c r="AH28" s="121">
        <v>0</v>
      </c>
      <c r="AI28" s="121">
        <v>7</v>
      </c>
      <c r="AJ28" s="121">
        <v>0</v>
      </c>
      <c r="AK28" s="119">
        <v>21</v>
      </c>
      <c r="AL28" s="119">
        <v>0</v>
      </c>
      <c r="AM28" s="114" t="s">
        <v>689</v>
      </c>
      <c r="AN28" s="121">
        <v>8</v>
      </c>
      <c r="AO28" s="121">
        <v>0</v>
      </c>
      <c r="AP28" s="121">
        <v>8</v>
      </c>
      <c r="AQ28" s="121">
        <v>0</v>
      </c>
      <c r="AR28" s="121">
        <v>8</v>
      </c>
      <c r="AS28" s="121">
        <v>0</v>
      </c>
      <c r="AT28" s="119">
        <v>24</v>
      </c>
      <c r="AU28" s="119">
        <v>0</v>
      </c>
      <c r="AV28" s="114" t="s">
        <v>689</v>
      </c>
      <c r="AW28" s="121">
        <v>8</v>
      </c>
      <c r="AX28" s="121">
        <v>0</v>
      </c>
      <c r="AY28" s="121">
        <v>9</v>
      </c>
      <c r="AZ28" s="121">
        <v>0</v>
      </c>
      <c r="BA28" s="121">
        <v>9</v>
      </c>
      <c r="BB28" s="121">
        <v>0</v>
      </c>
      <c r="BC28" s="119">
        <v>26</v>
      </c>
      <c r="BD28" s="119">
        <v>0</v>
      </c>
      <c r="BE28" s="114" t="s">
        <v>689</v>
      </c>
      <c r="BF28" s="119">
        <f t="shared" si="14"/>
        <v>90</v>
      </c>
      <c r="BG28" s="119">
        <f t="shared" si="14"/>
        <v>0</v>
      </c>
      <c r="BH28" s="105">
        <f t="shared" si="15"/>
        <v>0</v>
      </c>
    </row>
    <row r="29" spans="1:60" ht="81" x14ac:dyDescent="0.3">
      <c r="A29" s="19" t="s">
        <v>711</v>
      </c>
      <c r="B29" s="19" t="s">
        <v>37</v>
      </c>
      <c r="C29" s="20" t="s">
        <v>30</v>
      </c>
      <c r="D29" s="21" t="s">
        <v>69</v>
      </c>
      <c r="E29" s="20" t="s">
        <v>86</v>
      </c>
      <c r="F29" s="24" t="s">
        <v>301</v>
      </c>
      <c r="G29" s="24">
        <v>8</v>
      </c>
      <c r="H29" s="24">
        <v>50</v>
      </c>
      <c r="I29" s="24" t="s">
        <v>1071</v>
      </c>
      <c r="J29" s="24" t="s">
        <v>1071</v>
      </c>
      <c r="K29" s="24" t="s">
        <v>1071</v>
      </c>
      <c r="L29" s="24">
        <v>50</v>
      </c>
      <c r="M29" s="24" t="s">
        <v>87</v>
      </c>
      <c r="N29" s="29" t="s">
        <v>88</v>
      </c>
      <c r="O29" s="29" t="s">
        <v>12</v>
      </c>
      <c r="P29" s="25" t="s">
        <v>1103</v>
      </c>
      <c r="Q29" s="36" t="s">
        <v>89</v>
      </c>
      <c r="R29" s="29" t="s">
        <v>90</v>
      </c>
      <c r="S29" s="27" t="s">
        <v>732</v>
      </c>
      <c r="T29" s="27" t="s">
        <v>37</v>
      </c>
      <c r="U29" s="96" t="s">
        <v>91</v>
      </c>
      <c r="V29" s="121">
        <v>3</v>
      </c>
      <c r="W29" s="121">
        <v>0</v>
      </c>
      <c r="X29" s="121">
        <v>4</v>
      </c>
      <c r="Y29" s="121">
        <v>0</v>
      </c>
      <c r="Z29" s="121">
        <v>5</v>
      </c>
      <c r="AA29" s="121">
        <v>0</v>
      </c>
      <c r="AB29" s="119">
        <v>12</v>
      </c>
      <c r="AC29" s="119">
        <v>0</v>
      </c>
      <c r="AD29" s="114" t="s">
        <v>689</v>
      </c>
      <c r="AE29" s="121">
        <v>4</v>
      </c>
      <c r="AF29" s="121">
        <v>0</v>
      </c>
      <c r="AG29" s="121">
        <v>4</v>
      </c>
      <c r="AH29" s="121">
        <v>0</v>
      </c>
      <c r="AI29" s="121">
        <v>4</v>
      </c>
      <c r="AJ29" s="121">
        <v>0</v>
      </c>
      <c r="AK29" s="119">
        <v>12</v>
      </c>
      <c r="AL29" s="119">
        <v>0</v>
      </c>
      <c r="AM29" s="114" t="s">
        <v>689</v>
      </c>
      <c r="AN29" s="121">
        <v>4</v>
      </c>
      <c r="AO29" s="121">
        <v>0</v>
      </c>
      <c r="AP29" s="121">
        <v>4</v>
      </c>
      <c r="AQ29" s="121">
        <v>0</v>
      </c>
      <c r="AR29" s="121">
        <v>5</v>
      </c>
      <c r="AS29" s="121">
        <v>0</v>
      </c>
      <c r="AT29" s="119">
        <v>13</v>
      </c>
      <c r="AU29" s="119">
        <v>0</v>
      </c>
      <c r="AV29" s="114" t="s">
        <v>689</v>
      </c>
      <c r="AW29" s="121">
        <v>5</v>
      </c>
      <c r="AX29" s="121">
        <v>0</v>
      </c>
      <c r="AY29" s="121">
        <v>4</v>
      </c>
      <c r="AZ29" s="121">
        <v>0</v>
      </c>
      <c r="BA29" s="121">
        <v>4</v>
      </c>
      <c r="BB29" s="121">
        <v>0</v>
      </c>
      <c r="BC29" s="119">
        <v>13</v>
      </c>
      <c r="BD29" s="119">
        <v>0</v>
      </c>
      <c r="BE29" s="114" t="s">
        <v>689</v>
      </c>
      <c r="BF29" s="119">
        <f t="shared" si="14"/>
        <v>50</v>
      </c>
      <c r="BG29" s="119">
        <f t="shared" si="14"/>
        <v>0</v>
      </c>
      <c r="BH29" s="105">
        <f t="shared" si="15"/>
        <v>0</v>
      </c>
    </row>
    <row r="30" spans="1:60" ht="132" customHeight="1" x14ac:dyDescent="0.3">
      <c r="A30" s="19" t="s">
        <v>711</v>
      </c>
      <c r="B30" s="19" t="s">
        <v>37</v>
      </c>
      <c r="C30" s="20" t="s">
        <v>30</v>
      </c>
      <c r="D30" s="21" t="s">
        <v>92</v>
      </c>
      <c r="E30" s="20" t="s">
        <v>93</v>
      </c>
      <c r="F30" s="24" t="s">
        <v>301</v>
      </c>
      <c r="G30" s="24">
        <v>271</v>
      </c>
      <c r="H30" s="24">
        <v>1600</v>
      </c>
      <c r="I30" s="24" t="s">
        <v>1071</v>
      </c>
      <c r="J30" s="24" t="s">
        <v>1071</v>
      </c>
      <c r="K30" s="24" t="s">
        <v>1071</v>
      </c>
      <c r="L30" s="24">
        <v>1600</v>
      </c>
      <c r="M30" s="24" t="s">
        <v>656</v>
      </c>
      <c r="N30" s="29" t="s">
        <v>94</v>
      </c>
      <c r="O30" s="29" t="s">
        <v>12</v>
      </c>
      <c r="P30" s="25" t="s">
        <v>1103</v>
      </c>
      <c r="Q30" s="26" t="s">
        <v>95</v>
      </c>
      <c r="R30" s="29" t="s">
        <v>96</v>
      </c>
      <c r="S30" s="27" t="s">
        <v>732</v>
      </c>
      <c r="T30" s="27" t="s">
        <v>37</v>
      </c>
      <c r="U30" s="96" t="s">
        <v>97</v>
      </c>
      <c r="V30" s="124">
        <v>120</v>
      </c>
      <c r="W30" s="121">
        <v>0</v>
      </c>
      <c r="X30" s="124">
        <v>120</v>
      </c>
      <c r="Y30" s="121">
        <v>0</v>
      </c>
      <c r="Z30" s="124">
        <v>120</v>
      </c>
      <c r="AA30" s="121">
        <v>0</v>
      </c>
      <c r="AB30" s="119">
        <v>360</v>
      </c>
      <c r="AC30" s="119">
        <v>0</v>
      </c>
      <c r="AD30" s="114" t="s">
        <v>689</v>
      </c>
      <c r="AE30" s="124">
        <v>120</v>
      </c>
      <c r="AF30" s="121">
        <v>0</v>
      </c>
      <c r="AG30" s="124">
        <v>160</v>
      </c>
      <c r="AH30" s="121">
        <v>0</v>
      </c>
      <c r="AI30" s="124">
        <v>160</v>
      </c>
      <c r="AJ30" s="121">
        <v>0</v>
      </c>
      <c r="AK30" s="119">
        <v>440</v>
      </c>
      <c r="AL30" s="119">
        <v>0</v>
      </c>
      <c r="AM30" s="114" t="s">
        <v>689</v>
      </c>
      <c r="AN30" s="124">
        <v>120</v>
      </c>
      <c r="AO30" s="121">
        <v>0</v>
      </c>
      <c r="AP30" s="124">
        <v>120</v>
      </c>
      <c r="AQ30" s="121">
        <v>0</v>
      </c>
      <c r="AR30" s="124">
        <v>120</v>
      </c>
      <c r="AS30" s="121">
        <v>0</v>
      </c>
      <c r="AT30" s="119">
        <v>360</v>
      </c>
      <c r="AU30" s="119">
        <v>0</v>
      </c>
      <c r="AV30" s="114" t="s">
        <v>689</v>
      </c>
      <c r="AW30" s="124">
        <v>120</v>
      </c>
      <c r="AX30" s="121">
        <v>0</v>
      </c>
      <c r="AY30" s="124">
        <v>160</v>
      </c>
      <c r="AZ30" s="121">
        <v>0</v>
      </c>
      <c r="BA30" s="124">
        <v>160</v>
      </c>
      <c r="BB30" s="121">
        <v>0</v>
      </c>
      <c r="BC30" s="119">
        <v>440</v>
      </c>
      <c r="BD30" s="119">
        <v>0</v>
      </c>
      <c r="BE30" s="114" t="s">
        <v>689</v>
      </c>
      <c r="BF30" s="119">
        <f t="shared" ref="BF30:BG30" si="20">AB30+AK30+AT30+BC30</f>
        <v>1600</v>
      </c>
      <c r="BG30" s="119">
        <f t="shared" si="20"/>
        <v>0</v>
      </c>
      <c r="BH30" s="105">
        <f t="shared" si="15"/>
        <v>0</v>
      </c>
    </row>
    <row r="31" spans="1:60" ht="126.75" customHeight="1" x14ac:dyDescent="0.3">
      <c r="A31" s="19" t="s">
        <v>713</v>
      </c>
      <c r="B31" s="19" t="s">
        <v>104</v>
      </c>
      <c r="C31" s="20" t="s">
        <v>98</v>
      </c>
      <c r="D31" s="21" t="s">
        <v>99</v>
      </c>
      <c r="E31" s="20" t="s">
        <v>100</v>
      </c>
      <c r="F31" s="24" t="s">
        <v>301</v>
      </c>
      <c r="G31" s="38">
        <v>10</v>
      </c>
      <c r="H31" s="38">
        <v>30</v>
      </c>
      <c r="I31" s="38">
        <v>30</v>
      </c>
      <c r="J31" s="38">
        <v>20</v>
      </c>
      <c r="K31" s="38">
        <v>10</v>
      </c>
      <c r="L31" s="38">
        <v>30</v>
      </c>
      <c r="M31" s="19" t="s">
        <v>101</v>
      </c>
      <c r="N31" s="24" t="s">
        <v>102</v>
      </c>
      <c r="O31" s="25" t="s">
        <v>12</v>
      </c>
      <c r="P31" s="25" t="s">
        <v>1101</v>
      </c>
      <c r="Q31" s="39" t="s">
        <v>664</v>
      </c>
      <c r="R31" s="40" t="s">
        <v>103</v>
      </c>
      <c r="S31" s="27" t="s">
        <v>732</v>
      </c>
      <c r="T31" s="27" t="s">
        <v>104</v>
      </c>
      <c r="U31" s="97" t="s">
        <v>105</v>
      </c>
      <c r="V31" s="125">
        <v>0</v>
      </c>
      <c r="W31" s="121">
        <v>0</v>
      </c>
      <c r="X31" s="125">
        <v>2</v>
      </c>
      <c r="Y31" s="121">
        <v>0</v>
      </c>
      <c r="Z31" s="125">
        <v>3</v>
      </c>
      <c r="AA31" s="121">
        <v>0</v>
      </c>
      <c r="AB31" s="119">
        <f>V31+X31+Z31</f>
        <v>5</v>
      </c>
      <c r="AC31" s="119">
        <v>0</v>
      </c>
      <c r="AD31" s="114" t="s">
        <v>689</v>
      </c>
      <c r="AE31" s="125">
        <v>3</v>
      </c>
      <c r="AF31" s="121">
        <v>0</v>
      </c>
      <c r="AG31" s="125">
        <v>3</v>
      </c>
      <c r="AH31" s="121">
        <v>0</v>
      </c>
      <c r="AI31" s="125">
        <v>3</v>
      </c>
      <c r="AJ31" s="121">
        <v>0</v>
      </c>
      <c r="AK31" s="119">
        <f t="shared" ref="AK31:AL31" si="21">AE31+AG31+AI31</f>
        <v>9</v>
      </c>
      <c r="AL31" s="119">
        <f t="shared" si="21"/>
        <v>0</v>
      </c>
      <c r="AM31" s="114" t="s">
        <v>689</v>
      </c>
      <c r="AN31" s="125">
        <v>3</v>
      </c>
      <c r="AO31" s="122">
        <v>0</v>
      </c>
      <c r="AP31" s="125">
        <v>4</v>
      </c>
      <c r="AQ31" s="122">
        <v>0</v>
      </c>
      <c r="AR31" s="125">
        <v>3</v>
      </c>
      <c r="AS31" s="122">
        <v>0</v>
      </c>
      <c r="AT31" s="119">
        <f t="shared" ref="AT31:AU31" si="22">AN31+AP31+AR31</f>
        <v>10</v>
      </c>
      <c r="AU31" s="119">
        <f t="shared" si="22"/>
        <v>0</v>
      </c>
      <c r="AV31" s="114" t="s">
        <v>689</v>
      </c>
      <c r="AW31" s="125">
        <v>2</v>
      </c>
      <c r="AX31" s="122">
        <v>0</v>
      </c>
      <c r="AY31" s="125">
        <v>2</v>
      </c>
      <c r="AZ31" s="122">
        <v>0</v>
      </c>
      <c r="BA31" s="125">
        <v>2</v>
      </c>
      <c r="BB31" s="122"/>
      <c r="BC31" s="119">
        <f t="shared" ref="BC31:BD31" si="23">AW31+AY31+BA31</f>
        <v>6</v>
      </c>
      <c r="BD31" s="119">
        <f t="shared" si="23"/>
        <v>0</v>
      </c>
      <c r="BE31" s="114" t="s">
        <v>689</v>
      </c>
      <c r="BF31" s="119">
        <f t="shared" ref="BF31:BG38" si="24">AB31+AK31+AT31+BC31</f>
        <v>30</v>
      </c>
      <c r="BG31" s="119">
        <f t="shared" si="24"/>
        <v>0</v>
      </c>
      <c r="BH31" s="105">
        <f t="shared" ref="BH31:BH38" si="25">IF(AND(BG31&gt;0,BF31&gt;0),BG31/BF31,0)</f>
        <v>0</v>
      </c>
    </row>
    <row r="32" spans="1:60" ht="191.25" customHeight="1" x14ac:dyDescent="0.3">
      <c r="A32" s="19" t="s">
        <v>713</v>
      </c>
      <c r="B32" s="19" t="s">
        <v>104</v>
      </c>
      <c r="C32" s="20" t="s">
        <v>98</v>
      </c>
      <c r="D32" s="21" t="s">
        <v>106</v>
      </c>
      <c r="E32" s="20" t="s">
        <v>107</v>
      </c>
      <c r="F32" s="24" t="s">
        <v>301</v>
      </c>
      <c r="G32" s="38">
        <v>0</v>
      </c>
      <c r="H32" s="38" t="s">
        <v>108</v>
      </c>
      <c r="I32" s="38" t="s">
        <v>700</v>
      </c>
      <c r="J32" s="38" t="s">
        <v>700</v>
      </c>
      <c r="K32" s="38" t="s">
        <v>700</v>
      </c>
      <c r="L32" s="42" t="s">
        <v>108</v>
      </c>
      <c r="M32" s="24" t="s">
        <v>109</v>
      </c>
      <c r="N32" s="31" t="s">
        <v>110</v>
      </c>
      <c r="O32" s="25" t="s">
        <v>12</v>
      </c>
      <c r="P32" s="25" t="s">
        <v>1101</v>
      </c>
      <c r="Q32" s="43" t="s">
        <v>702</v>
      </c>
      <c r="R32" s="40" t="s">
        <v>701</v>
      </c>
      <c r="S32" s="27" t="s">
        <v>732</v>
      </c>
      <c r="T32" s="27" t="s">
        <v>104</v>
      </c>
      <c r="U32" s="97" t="s">
        <v>111</v>
      </c>
      <c r="V32" s="125">
        <v>1.2000000000000002</v>
      </c>
      <c r="W32" s="121">
        <v>0</v>
      </c>
      <c r="X32" s="125">
        <v>5.24</v>
      </c>
      <c r="Y32" s="121">
        <v>0</v>
      </c>
      <c r="Z32" s="125">
        <v>4.24</v>
      </c>
      <c r="AA32" s="121">
        <v>0</v>
      </c>
      <c r="AB32" s="119">
        <v>10.68</v>
      </c>
      <c r="AC32" s="119">
        <v>0</v>
      </c>
      <c r="AD32" s="114">
        <v>0</v>
      </c>
      <c r="AE32" s="125">
        <v>4.24</v>
      </c>
      <c r="AF32" s="121">
        <v>0</v>
      </c>
      <c r="AG32" s="125">
        <v>3.2600000000000002</v>
      </c>
      <c r="AH32" s="121">
        <v>0</v>
      </c>
      <c r="AI32" s="125">
        <v>3.2600000000000002</v>
      </c>
      <c r="AJ32" s="121">
        <v>0</v>
      </c>
      <c r="AK32" s="119">
        <v>10.76</v>
      </c>
      <c r="AL32" s="119">
        <v>0</v>
      </c>
      <c r="AM32" s="114">
        <v>0</v>
      </c>
      <c r="AN32" s="125">
        <v>2.2400000000000002</v>
      </c>
      <c r="AO32" s="122">
        <v>0</v>
      </c>
      <c r="AP32" s="125">
        <v>4.24</v>
      </c>
      <c r="AQ32" s="122">
        <v>0</v>
      </c>
      <c r="AR32" s="125">
        <v>3.24</v>
      </c>
      <c r="AS32" s="122">
        <v>0</v>
      </c>
      <c r="AT32" s="119">
        <v>9.7200000000000006</v>
      </c>
      <c r="AU32" s="119">
        <v>0</v>
      </c>
      <c r="AV32" s="114">
        <v>0</v>
      </c>
      <c r="AW32" s="125">
        <v>2.2699999999999996</v>
      </c>
      <c r="AX32" s="122">
        <v>0</v>
      </c>
      <c r="AY32" s="125">
        <v>4.2699999999999996</v>
      </c>
      <c r="AZ32" s="122">
        <v>0</v>
      </c>
      <c r="BA32" s="125">
        <v>2.3000000000000003</v>
      </c>
      <c r="BB32" s="122">
        <v>0</v>
      </c>
      <c r="BC32" s="119">
        <v>8.84</v>
      </c>
      <c r="BD32" s="119">
        <v>0</v>
      </c>
      <c r="BE32" s="114">
        <v>0</v>
      </c>
      <c r="BF32" s="119">
        <f t="shared" si="24"/>
        <v>40</v>
      </c>
      <c r="BG32" s="119">
        <f t="shared" si="24"/>
        <v>0</v>
      </c>
      <c r="BH32" s="105">
        <f t="shared" si="25"/>
        <v>0</v>
      </c>
    </row>
    <row r="33" spans="1:60" ht="176.25" customHeight="1" x14ac:dyDescent="0.3">
      <c r="A33" s="19" t="s">
        <v>713</v>
      </c>
      <c r="B33" s="19" t="s">
        <v>104</v>
      </c>
      <c r="C33" s="20" t="s">
        <v>98</v>
      </c>
      <c r="D33" s="21" t="s">
        <v>112</v>
      </c>
      <c r="E33" s="20" t="s">
        <v>113</v>
      </c>
      <c r="F33" s="24" t="s">
        <v>301</v>
      </c>
      <c r="G33" s="24">
        <v>0</v>
      </c>
      <c r="H33" s="38">
        <v>38000</v>
      </c>
      <c r="I33" s="38">
        <v>38000</v>
      </c>
      <c r="J33" s="38">
        <v>38000</v>
      </c>
      <c r="K33" s="38">
        <v>17500</v>
      </c>
      <c r="L33" s="24" t="s">
        <v>114</v>
      </c>
      <c r="M33" s="24" t="s">
        <v>115</v>
      </c>
      <c r="N33" s="25" t="s">
        <v>116</v>
      </c>
      <c r="O33" s="25" t="s">
        <v>12</v>
      </c>
      <c r="P33" s="25" t="s">
        <v>1101</v>
      </c>
      <c r="Q33" s="26" t="s">
        <v>117</v>
      </c>
      <c r="R33" s="44" t="s">
        <v>118</v>
      </c>
      <c r="S33" s="27" t="s">
        <v>732</v>
      </c>
      <c r="T33" s="27" t="s">
        <v>104</v>
      </c>
      <c r="U33" s="96" t="s">
        <v>119</v>
      </c>
      <c r="V33" s="125">
        <v>1500</v>
      </c>
      <c r="W33" s="121">
        <v>0</v>
      </c>
      <c r="X33" s="125">
        <v>2500</v>
      </c>
      <c r="Y33" s="121"/>
      <c r="Z33" s="125">
        <v>2700</v>
      </c>
      <c r="AA33" s="121">
        <v>0</v>
      </c>
      <c r="AB33" s="119">
        <f t="shared" ref="AB33:AB38" si="26">V33+X33+Z33</f>
        <v>6700</v>
      </c>
      <c r="AC33" s="119">
        <v>0</v>
      </c>
      <c r="AD33" s="114" t="s">
        <v>689</v>
      </c>
      <c r="AE33" s="125">
        <v>3000</v>
      </c>
      <c r="AF33" s="121">
        <v>0</v>
      </c>
      <c r="AG33" s="125">
        <v>3000</v>
      </c>
      <c r="AH33" s="121">
        <v>0</v>
      </c>
      <c r="AI33" s="125">
        <v>3000</v>
      </c>
      <c r="AJ33" s="121">
        <v>0</v>
      </c>
      <c r="AK33" s="119">
        <f t="shared" ref="AK33:AL38" si="27">AE33+AG33+AI33</f>
        <v>9000</v>
      </c>
      <c r="AL33" s="119">
        <f t="shared" si="27"/>
        <v>0</v>
      </c>
      <c r="AM33" s="114" t="s">
        <v>689</v>
      </c>
      <c r="AN33" s="125">
        <v>3000</v>
      </c>
      <c r="AO33" s="122">
        <v>0</v>
      </c>
      <c r="AP33" s="125">
        <v>2800</v>
      </c>
      <c r="AQ33" s="122">
        <v>0</v>
      </c>
      <c r="AR33" s="125">
        <v>5000</v>
      </c>
      <c r="AS33" s="122">
        <v>0</v>
      </c>
      <c r="AT33" s="119">
        <f t="shared" ref="AT33:AU38" si="28">AN33+AP33+AR33</f>
        <v>10800</v>
      </c>
      <c r="AU33" s="119">
        <f t="shared" si="28"/>
        <v>0</v>
      </c>
      <c r="AV33" s="114" t="s">
        <v>689</v>
      </c>
      <c r="AW33" s="125">
        <v>5000</v>
      </c>
      <c r="AX33" s="122">
        <v>0</v>
      </c>
      <c r="AY33" s="125">
        <v>5000</v>
      </c>
      <c r="AZ33" s="122">
        <v>0</v>
      </c>
      <c r="BA33" s="125">
        <v>1500</v>
      </c>
      <c r="BB33" s="122">
        <v>0</v>
      </c>
      <c r="BC33" s="119">
        <f t="shared" ref="BC33:BD38" si="29">AW33+AY33+BA33</f>
        <v>11500</v>
      </c>
      <c r="BD33" s="119">
        <f t="shared" si="29"/>
        <v>0</v>
      </c>
      <c r="BE33" s="114" t="s">
        <v>689</v>
      </c>
      <c r="BF33" s="119">
        <f t="shared" si="24"/>
        <v>38000</v>
      </c>
      <c r="BG33" s="119">
        <f t="shared" si="24"/>
        <v>0</v>
      </c>
      <c r="BH33" s="105">
        <f t="shared" si="25"/>
        <v>0</v>
      </c>
    </row>
    <row r="34" spans="1:60" ht="135" x14ac:dyDescent="0.3">
      <c r="A34" s="19" t="s">
        <v>713</v>
      </c>
      <c r="B34" s="19" t="s">
        <v>104</v>
      </c>
      <c r="C34" s="20" t="s">
        <v>98</v>
      </c>
      <c r="D34" s="21" t="s">
        <v>120</v>
      </c>
      <c r="E34" s="20" t="s">
        <v>121</v>
      </c>
      <c r="F34" s="24" t="s">
        <v>301</v>
      </c>
      <c r="G34" s="24">
        <v>0</v>
      </c>
      <c r="H34" s="23">
        <v>1</v>
      </c>
      <c r="I34" s="23">
        <v>1</v>
      </c>
      <c r="J34" s="23">
        <v>1</v>
      </c>
      <c r="K34" s="23">
        <v>1</v>
      </c>
      <c r="L34" s="23">
        <v>1</v>
      </c>
      <c r="M34" s="24" t="s">
        <v>122</v>
      </c>
      <c r="N34" s="25" t="s">
        <v>123</v>
      </c>
      <c r="O34" s="45" t="s">
        <v>12</v>
      </c>
      <c r="P34" s="25" t="s">
        <v>1101</v>
      </c>
      <c r="Q34" s="26" t="s">
        <v>124</v>
      </c>
      <c r="R34" s="44" t="s">
        <v>125</v>
      </c>
      <c r="S34" s="27" t="s">
        <v>732</v>
      </c>
      <c r="T34" s="27" t="s">
        <v>104</v>
      </c>
      <c r="U34" s="96" t="s">
        <v>126</v>
      </c>
      <c r="V34" s="125">
        <v>1</v>
      </c>
      <c r="W34" s="121">
        <v>0</v>
      </c>
      <c r="X34" s="125">
        <v>9</v>
      </c>
      <c r="Y34" s="121">
        <v>0</v>
      </c>
      <c r="Z34" s="125">
        <v>10</v>
      </c>
      <c r="AA34" s="121">
        <v>0</v>
      </c>
      <c r="AB34" s="119">
        <f t="shared" si="26"/>
        <v>20</v>
      </c>
      <c r="AC34" s="119">
        <v>0</v>
      </c>
      <c r="AD34" s="114" t="s">
        <v>689</v>
      </c>
      <c r="AE34" s="125">
        <v>10</v>
      </c>
      <c r="AF34" s="121">
        <v>0</v>
      </c>
      <c r="AG34" s="125">
        <v>10</v>
      </c>
      <c r="AH34" s="121">
        <v>0</v>
      </c>
      <c r="AI34" s="125">
        <v>10</v>
      </c>
      <c r="AJ34" s="121">
        <v>0</v>
      </c>
      <c r="AK34" s="119">
        <f t="shared" si="27"/>
        <v>30</v>
      </c>
      <c r="AL34" s="119">
        <f t="shared" si="27"/>
        <v>0</v>
      </c>
      <c r="AM34" s="114" t="s">
        <v>689</v>
      </c>
      <c r="AN34" s="125">
        <v>5</v>
      </c>
      <c r="AO34" s="122">
        <v>0</v>
      </c>
      <c r="AP34" s="125">
        <v>10</v>
      </c>
      <c r="AQ34" s="122">
        <v>0</v>
      </c>
      <c r="AR34" s="125">
        <v>15</v>
      </c>
      <c r="AS34" s="122">
        <v>0</v>
      </c>
      <c r="AT34" s="119">
        <f t="shared" si="28"/>
        <v>30</v>
      </c>
      <c r="AU34" s="119">
        <f t="shared" si="28"/>
        <v>0</v>
      </c>
      <c r="AV34" s="114" t="s">
        <v>689</v>
      </c>
      <c r="AW34" s="125">
        <v>5</v>
      </c>
      <c r="AX34" s="122">
        <v>0</v>
      </c>
      <c r="AY34" s="125">
        <v>7</v>
      </c>
      <c r="AZ34" s="122">
        <v>0</v>
      </c>
      <c r="BA34" s="125">
        <v>8</v>
      </c>
      <c r="BB34" s="122">
        <v>0</v>
      </c>
      <c r="BC34" s="119">
        <f t="shared" si="29"/>
        <v>20</v>
      </c>
      <c r="BD34" s="119">
        <f t="shared" si="29"/>
        <v>0</v>
      </c>
      <c r="BE34" s="114" t="s">
        <v>689</v>
      </c>
      <c r="BF34" s="119">
        <f t="shared" si="24"/>
        <v>100</v>
      </c>
      <c r="BG34" s="119">
        <f t="shared" si="24"/>
        <v>0</v>
      </c>
      <c r="BH34" s="105">
        <f t="shared" si="25"/>
        <v>0</v>
      </c>
    </row>
    <row r="35" spans="1:60" ht="108" x14ac:dyDescent="0.3">
      <c r="A35" s="19" t="s">
        <v>713</v>
      </c>
      <c r="B35" s="19" t="s">
        <v>104</v>
      </c>
      <c r="C35" s="20" t="s">
        <v>98</v>
      </c>
      <c r="D35" s="21" t="s">
        <v>127</v>
      </c>
      <c r="E35" s="31" t="s">
        <v>128</v>
      </c>
      <c r="F35" s="24" t="s">
        <v>301</v>
      </c>
      <c r="G35" s="24">
        <v>0</v>
      </c>
      <c r="H35" s="23">
        <v>1</v>
      </c>
      <c r="I35" s="23">
        <v>1</v>
      </c>
      <c r="J35" s="23">
        <v>1</v>
      </c>
      <c r="K35" s="23">
        <v>1</v>
      </c>
      <c r="L35" s="23">
        <v>1</v>
      </c>
      <c r="M35" s="24" t="s">
        <v>130</v>
      </c>
      <c r="N35" s="25" t="s">
        <v>131</v>
      </c>
      <c r="O35" s="45" t="s">
        <v>12</v>
      </c>
      <c r="P35" s="25" t="s">
        <v>1101</v>
      </c>
      <c r="Q35" s="27" t="s">
        <v>132</v>
      </c>
      <c r="R35" s="44" t="s">
        <v>133</v>
      </c>
      <c r="S35" s="27" t="s">
        <v>732</v>
      </c>
      <c r="T35" s="27" t="s">
        <v>104</v>
      </c>
      <c r="U35" s="96" t="s">
        <v>129</v>
      </c>
      <c r="V35" s="120">
        <v>1.6</v>
      </c>
      <c r="W35" s="121">
        <v>0</v>
      </c>
      <c r="X35" s="120">
        <v>9.33</v>
      </c>
      <c r="Y35" s="121">
        <v>0</v>
      </c>
      <c r="Z35" s="120">
        <v>9.33</v>
      </c>
      <c r="AA35" s="121">
        <v>0</v>
      </c>
      <c r="AB35" s="119">
        <f t="shared" si="26"/>
        <v>20.259999999999998</v>
      </c>
      <c r="AC35" s="119">
        <v>0</v>
      </c>
      <c r="AD35" s="114" t="s">
        <v>689</v>
      </c>
      <c r="AE35" s="120">
        <v>8.3650000000000002</v>
      </c>
      <c r="AF35" s="121">
        <v>0</v>
      </c>
      <c r="AG35" s="120">
        <v>10</v>
      </c>
      <c r="AH35" s="121">
        <v>0</v>
      </c>
      <c r="AI35" s="120">
        <v>8.3559999999999999</v>
      </c>
      <c r="AJ35" s="121">
        <v>0</v>
      </c>
      <c r="AK35" s="119">
        <f t="shared" si="27"/>
        <v>26.721000000000004</v>
      </c>
      <c r="AL35" s="119">
        <f t="shared" si="27"/>
        <v>0</v>
      </c>
      <c r="AM35" s="114" t="s">
        <v>689</v>
      </c>
      <c r="AN35" s="120">
        <v>8.3650000000000002</v>
      </c>
      <c r="AO35" s="122">
        <v>0</v>
      </c>
      <c r="AP35" s="120">
        <v>9.33</v>
      </c>
      <c r="AQ35" s="122">
        <v>0</v>
      </c>
      <c r="AR35" s="120">
        <v>9.3330000000000002</v>
      </c>
      <c r="AS35" s="122">
        <v>0</v>
      </c>
      <c r="AT35" s="119">
        <f t="shared" si="28"/>
        <v>27.027999999999999</v>
      </c>
      <c r="AU35" s="119">
        <f t="shared" si="28"/>
        <v>0</v>
      </c>
      <c r="AV35" s="114" t="s">
        <v>689</v>
      </c>
      <c r="AW35" s="120">
        <v>9.3330000000000002</v>
      </c>
      <c r="AX35" s="122">
        <v>0</v>
      </c>
      <c r="AY35" s="120">
        <v>10</v>
      </c>
      <c r="AZ35" s="122">
        <v>0</v>
      </c>
      <c r="BA35" s="120">
        <v>6.66</v>
      </c>
      <c r="BB35" s="122">
        <v>0</v>
      </c>
      <c r="BC35" s="119">
        <f t="shared" si="29"/>
        <v>25.992999999999999</v>
      </c>
      <c r="BD35" s="119">
        <f t="shared" si="29"/>
        <v>0</v>
      </c>
      <c r="BE35" s="114" t="s">
        <v>689</v>
      </c>
      <c r="BF35" s="119">
        <f t="shared" si="24"/>
        <v>100.002</v>
      </c>
      <c r="BG35" s="119">
        <f t="shared" si="24"/>
        <v>0</v>
      </c>
      <c r="BH35" s="105">
        <f t="shared" si="25"/>
        <v>0</v>
      </c>
    </row>
    <row r="36" spans="1:60" ht="121.5" x14ac:dyDescent="0.3">
      <c r="A36" s="19" t="s">
        <v>713</v>
      </c>
      <c r="B36" s="19" t="s">
        <v>104</v>
      </c>
      <c r="C36" s="20" t="s">
        <v>98</v>
      </c>
      <c r="D36" s="21" t="s">
        <v>127</v>
      </c>
      <c r="E36" s="31" t="s">
        <v>128</v>
      </c>
      <c r="F36" s="24" t="s">
        <v>301</v>
      </c>
      <c r="G36" s="24">
        <v>0</v>
      </c>
      <c r="H36" s="23">
        <v>1</v>
      </c>
      <c r="I36" s="23">
        <v>1</v>
      </c>
      <c r="J36" s="23">
        <v>1</v>
      </c>
      <c r="K36" s="23">
        <v>1</v>
      </c>
      <c r="L36" s="23">
        <v>1</v>
      </c>
      <c r="M36" s="24" t="s">
        <v>134</v>
      </c>
      <c r="N36" s="25" t="s">
        <v>703</v>
      </c>
      <c r="O36" s="45" t="s">
        <v>12</v>
      </c>
      <c r="P36" s="25" t="s">
        <v>1101</v>
      </c>
      <c r="Q36" s="27" t="s">
        <v>135</v>
      </c>
      <c r="R36" s="44" t="s">
        <v>136</v>
      </c>
      <c r="S36" s="27" t="s">
        <v>732</v>
      </c>
      <c r="T36" s="27" t="s">
        <v>104</v>
      </c>
      <c r="U36" s="96" t="s">
        <v>129</v>
      </c>
      <c r="V36" s="120">
        <v>0</v>
      </c>
      <c r="W36" s="121">
        <v>0</v>
      </c>
      <c r="X36" s="120">
        <v>0</v>
      </c>
      <c r="Y36" s="121">
        <v>0</v>
      </c>
      <c r="Z36" s="120">
        <v>10</v>
      </c>
      <c r="AA36" s="121">
        <v>0</v>
      </c>
      <c r="AB36" s="119">
        <f t="shared" si="26"/>
        <v>10</v>
      </c>
      <c r="AC36" s="119">
        <v>0</v>
      </c>
      <c r="AD36" s="114" t="s">
        <v>689</v>
      </c>
      <c r="AE36" s="120">
        <v>10</v>
      </c>
      <c r="AF36" s="121">
        <v>0</v>
      </c>
      <c r="AG36" s="120">
        <v>10</v>
      </c>
      <c r="AH36" s="121">
        <v>0</v>
      </c>
      <c r="AI36" s="120">
        <v>10</v>
      </c>
      <c r="AJ36" s="121">
        <v>0</v>
      </c>
      <c r="AK36" s="119">
        <f t="shared" si="27"/>
        <v>30</v>
      </c>
      <c r="AL36" s="119">
        <f t="shared" si="27"/>
        <v>0</v>
      </c>
      <c r="AM36" s="114" t="s">
        <v>689</v>
      </c>
      <c r="AN36" s="120">
        <v>10</v>
      </c>
      <c r="AO36" s="122">
        <v>0</v>
      </c>
      <c r="AP36" s="120">
        <v>10</v>
      </c>
      <c r="AQ36" s="122">
        <v>0</v>
      </c>
      <c r="AR36" s="120">
        <v>10</v>
      </c>
      <c r="AS36" s="122">
        <v>0</v>
      </c>
      <c r="AT36" s="119">
        <f t="shared" si="28"/>
        <v>30</v>
      </c>
      <c r="AU36" s="119">
        <f t="shared" si="28"/>
        <v>0</v>
      </c>
      <c r="AV36" s="114" t="s">
        <v>689</v>
      </c>
      <c r="AW36" s="120">
        <v>10</v>
      </c>
      <c r="AX36" s="122">
        <v>0</v>
      </c>
      <c r="AY36" s="120">
        <v>10</v>
      </c>
      <c r="AZ36" s="122">
        <v>0</v>
      </c>
      <c r="BA36" s="120">
        <v>10</v>
      </c>
      <c r="BB36" s="122">
        <v>0</v>
      </c>
      <c r="BC36" s="119">
        <f t="shared" si="29"/>
        <v>30</v>
      </c>
      <c r="BD36" s="119">
        <f t="shared" si="29"/>
        <v>0</v>
      </c>
      <c r="BE36" s="114" t="s">
        <v>689</v>
      </c>
      <c r="BF36" s="119">
        <f t="shared" si="24"/>
        <v>100</v>
      </c>
      <c r="BG36" s="119">
        <f t="shared" si="24"/>
        <v>0</v>
      </c>
      <c r="BH36" s="105">
        <f t="shared" si="25"/>
        <v>0</v>
      </c>
    </row>
    <row r="37" spans="1:60" ht="135" x14ac:dyDescent="0.3">
      <c r="A37" s="19" t="s">
        <v>713</v>
      </c>
      <c r="B37" s="19" t="s">
        <v>104</v>
      </c>
      <c r="C37" s="20" t="s">
        <v>98</v>
      </c>
      <c r="D37" s="21" t="s">
        <v>127</v>
      </c>
      <c r="E37" s="31" t="s">
        <v>128</v>
      </c>
      <c r="F37" s="24" t="s">
        <v>301</v>
      </c>
      <c r="G37" s="24">
        <v>0</v>
      </c>
      <c r="H37" s="23">
        <v>1</v>
      </c>
      <c r="I37" s="23">
        <v>1</v>
      </c>
      <c r="J37" s="23">
        <v>1</v>
      </c>
      <c r="K37" s="23">
        <v>1</v>
      </c>
      <c r="L37" s="23">
        <v>1</v>
      </c>
      <c r="M37" s="24" t="s">
        <v>137</v>
      </c>
      <c r="N37" s="25" t="s">
        <v>138</v>
      </c>
      <c r="O37" s="45" t="s">
        <v>12</v>
      </c>
      <c r="P37" s="25" t="s">
        <v>1101</v>
      </c>
      <c r="Q37" s="27" t="s">
        <v>139</v>
      </c>
      <c r="R37" s="44" t="s">
        <v>140</v>
      </c>
      <c r="S37" s="27" t="s">
        <v>732</v>
      </c>
      <c r="T37" s="27" t="s">
        <v>104</v>
      </c>
      <c r="U37" s="96" t="s">
        <v>141</v>
      </c>
      <c r="V37" s="120">
        <v>8.3350000000000009</v>
      </c>
      <c r="W37" s="121">
        <v>0</v>
      </c>
      <c r="X37" s="120">
        <v>8.33</v>
      </c>
      <c r="Y37" s="121">
        <v>0</v>
      </c>
      <c r="Z37" s="120">
        <v>8.33</v>
      </c>
      <c r="AA37" s="121">
        <v>0</v>
      </c>
      <c r="AB37" s="119">
        <f t="shared" si="26"/>
        <v>24.994999999999997</v>
      </c>
      <c r="AC37" s="119">
        <v>0</v>
      </c>
      <c r="AD37" s="114" t="s">
        <v>689</v>
      </c>
      <c r="AE37" s="120">
        <v>8.3350000000000009</v>
      </c>
      <c r="AF37" s="121">
        <v>0</v>
      </c>
      <c r="AG37" s="120">
        <v>8.33</v>
      </c>
      <c r="AH37" s="121">
        <v>0</v>
      </c>
      <c r="AI37" s="120">
        <v>8.33</v>
      </c>
      <c r="AJ37" s="121">
        <v>0</v>
      </c>
      <c r="AK37" s="119">
        <f t="shared" si="27"/>
        <v>24.994999999999997</v>
      </c>
      <c r="AL37" s="119">
        <f t="shared" si="27"/>
        <v>0</v>
      </c>
      <c r="AM37" s="114" t="s">
        <v>689</v>
      </c>
      <c r="AN37" s="120">
        <v>8.3350000000000009</v>
      </c>
      <c r="AO37" s="122">
        <v>0</v>
      </c>
      <c r="AP37" s="120">
        <v>8.3350000000000009</v>
      </c>
      <c r="AQ37" s="122">
        <v>0</v>
      </c>
      <c r="AR37" s="120">
        <v>8.3350000000000009</v>
      </c>
      <c r="AS37" s="122">
        <v>0</v>
      </c>
      <c r="AT37" s="119">
        <f t="shared" si="28"/>
        <v>25.005000000000003</v>
      </c>
      <c r="AU37" s="119">
        <f t="shared" si="28"/>
        <v>0</v>
      </c>
      <c r="AV37" s="114" t="s">
        <v>689</v>
      </c>
      <c r="AW37" s="120">
        <v>8.3350000000000009</v>
      </c>
      <c r="AX37" s="122">
        <v>0</v>
      </c>
      <c r="AY37" s="120">
        <v>8.33</v>
      </c>
      <c r="AZ37" s="122">
        <v>0</v>
      </c>
      <c r="BA37" s="120">
        <v>8.3350000000000009</v>
      </c>
      <c r="BB37" s="122">
        <v>0</v>
      </c>
      <c r="BC37" s="119">
        <f t="shared" si="29"/>
        <v>25</v>
      </c>
      <c r="BD37" s="119">
        <f t="shared" si="29"/>
        <v>0</v>
      </c>
      <c r="BE37" s="114" t="s">
        <v>689</v>
      </c>
      <c r="BF37" s="119">
        <f t="shared" si="24"/>
        <v>99.995000000000005</v>
      </c>
      <c r="BG37" s="119">
        <f t="shared" si="24"/>
        <v>0</v>
      </c>
      <c r="BH37" s="105">
        <f t="shared" si="25"/>
        <v>0</v>
      </c>
    </row>
    <row r="38" spans="1:60" ht="108" x14ac:dyDescent="0.3">
      <c r="A38" s="19" t="s">
        <v>713</v>
      </c>
      <c r="B38" s="19" t="s">
        <v>104</v>
      </c>
      <c r="C38" s="20" t="s">
        <v>98</v>
      </c>
      <c r="D38" s="21" t="s">
        <v>127</v>
      </c>
      <c r="E38" s="31" t="s">
        <v>128</v>
      </c>
      <c r="F38" s="24" t="s">
        <v>301</v>
      </c>
      <c r="G38" s="24">
        <v>0</v>
      </c>
      <c r="H38" s="23">
        <v>1</v>
      </c>
      <c r="I38" s="23">
        <v>1</v>
      </c>
      <c r="J38" s="23">
        <v>1</v>
      </c>
      <c r="K38" s="23">
        <v>1</v>
      </c>
      <c r="L38" s="23">
        <v>1</v>
      </c>
      <c r="M38" s="24" t="s">
        <v>142</v>
      </c>
      <c r="N38" s="25" t="s">
        <v>143</v>
      </c>
      <c r="O38" s="45" t="s">
        <v>12</v>
      </c>
      <c r="P38" s="25" t="s">
        <v>1101</v>
      </c>
      <c r="Q38" s="27" t="s">
        <v>144</v>
      </c>
      <c r="R38" s="44" t="s">
        <v>145</v>
      </c>
      <c r="S38" s="27" t="s">
        <v>732</v>
      </c>
      <c r="T38" s="27" t="s">
        <v>104</v>
      </c>
      <c r="U38" s="96" t="s">
        <v>141</v>
      </c>
      <c r="V38" s="120">
        <v>8.3350000000000009</v>
      </c>
      <c r="W38" s="121">
        <v>0</v>
      </c>
      <c r="X38" s="120">
        <v>8.33</v>
      </c>
      <c r="Y38" s="121">
        <v>0</v>
      </c>
      <c r="Z38" s="120">
        <v>8.33</v>
      </c>
      <c r="AA38" s="121">
        <v>0</v>
      </c>
      <c r="AB38" s="119">
        <f t="shared" si="26"/>
        <v>24.994999999999997</v>
      </c>
      <c r="AC38" s="119">
        <v>0</v>
      </c>
      <c r="AD38" s="114" t="s">
        <v>689</v>
      </c>
      <c r="AE38" s="120">
        <v>8.3350000000000009</v>
      </c>
      <c r="AF38" s="121">
        <v>0</v>
      </c>
      <c r="AG38" s="120">
        <v>8.33</v>
      </c>
      <c r="AH38" s="121">
        <v>0</v>
      </c>
      <c r="AI38" s="120">
        <v>8.33</v>
      </c>
      <c r="AJ38" s="121">
        <v>0</v>
      </c>
      <c r="AK38" s="119">
        <f t="shared" si="27"/>
        <v>24.994999999999997</v>
      </c>
      <c r="AL38" s="119">
        <f t="shared" si="27"/>
        <v>0</v>
      </c>
      <c r="AM38" s="114" t="s">
        <v>689</v>
      </c>
      <c r="AN38" s="120">
        <v>8.3350000000000009</v>
      </c>
      <c r="AO38" s="122">
        <v>0</v>
      </c>
      <c r="AP38" s="120">
        <v>8.3350000000000009</v>
      </c>
      <c r="AQ38" s="122">
        <v>0</v>
      </c>
      <c r="AR38" s="120">
        <v>8.3350000000000009</v>
      </c>
      <c r="AS38" s="122">
        <v>0</v>
      </c>
      <c r="AT38" s="119">
        <f t="shared" si="28"/>
        <v>25.005000000000003</v>
      </c>
      <c r="AU38" s="119">
        <f t="shared" si="28"/>
        <v>0</v>
      </c>
      <c r="AV38" s="114" t="s">
        <v>689</v>
      </c>
      <c r="AW38" s="120">
        <v>8.3350000000000009</v>
      </c>
      <c r="AX38" s="122">
        <v>0</v>
      </c>
      <c r="AY38" s="120">
        <v>8.33</v>
      </c>
      <c r="AZ38" s="122">
        <v>0</v>
      </c>
      <c r="BA38" s="120">
        <v>8.3350000000000009</v>
      </c>
      <c r="BB38" s="122">
        <v>0</v>
      </c>
      <c r="BC38" s="119">
        <f t="shared" si="29"/>
        <v>25</v>
      </c>
      <c r="BD38" s="119">
        <f t="shared" si="29"/>
        <v>0</v>
      </c>
      <c r="BE38" s="114" t="s">
        <v>689</v>
      </c>
      <c r="BF38" s="119">
        <f t="shared" si="24"/>
        <v>99.995000000000005</v>
      </c>
      <c r="BG38" s="119">
        <f t="shared" si="24"/>
        <v>0</v>
      </c>
      <c r="BH38" s="105">
        <f t="shared" si="25"/>
        <v>0</v>
      </c>
    </row>
    <row r="39" spans="1:60" ht="81" x14ac:dyDescent="0.3">
      <c r="A39" s="19" t="s">
        <v>713</v>
      </c>
      <c r="B39" s="19" t="s">
        <v>104</v>
      </c>
      <c r="C39" s="24" t="s">
        <v>98</v>
      </c>
      <c r="D39" s="21" t="s">
        <v>147</v>
      </c>
      <c r="E39" s="20" t="s">
        <v>148</v>
      </c>
      <c r="F39" s="24" t="s">
        <v>625</v>
      </c>
      <c r="G39" s="23">
        <v>1</v>
      </c>
      <c r="H39" s="23">
        <v>1</v>
      </c>
      <c r="I39" s="23">
        <v>1</v>
      </c>
      <c r="J39" s="23">
        <v>1</v>
      </c>
      <c r="K39" s="23">
        <v>1</v>
      </c>
      <c r="L39" s="23">
        <v>1</v>
      </c>
      <c r="M39" s="24" t="s">
        <v>149</v>
      </c>
      <c r="N39" s="46" t="s">
        <v>150</v>
      </c>
      <c r="O39" s="25" t="s">
        <v>12</v>
      </c>
      <c r="P39" s="25" t="s">
        <v>1101</v>
      </c>
      <c r="Q39" s="43" t="s">
        <v>151</v>
      </c>
      <c r="R39" s="47" t="s">
        <v>152</v>
      </c>
      <c r="S39" s="27" t="s">
        <v>732</v>
      </c>
      <c r="T39" s="27" t="s">
        <v>104</v>
      </c>
      <c r="U39" s="96" t="s">
        <v>153</v>
      </c>
      <c r="V39" s="120">
        <v>8.3350000000000009</v>
      </c>
      <c r="W39" s="121">
        <v>0</v>
      </c>
      <c r="X39" s="120">
        <v>8.33</v>
      </c>
      <c r="Y39" s="121">
        <v>0</v>
      </c>
      <c r="Z39" s="120">
        <v>8.33</v>
      </c>
      <c r="AA39" s="121">
        <v>0</v>
      </c>
      <c r="AB39" s="119">
        <f t="shared" ref="AB39:AC54" si="30">V39+X39+Z39</f>
        <v>24.994999999999997</v>
      </c>
      <c r="AC39" s="119">
        <v>0</v>
      </c>
      <c r="AD39" s="114" t="s">
        <v>689</v>
      </c>
      <c r="AE39" s="120">
        <v>8.3350000000000009</v>
      </c>
      <c r="AF39" s="121">
        <v>0</v>
      </c>
      <c r="AG39" s="120">
        <v>8.33</v>
      </c>
      <c r="AH39" s="121">
        <v>0</v>
      </c>
      <c r="AI39" s="120">
        <v>8.33</v>
      </c>
      <c r="AJ39" s="121">
        <v>0</v>
      </c>
      <c r="AK39" s="119">
        <f t="shared" ref="AK39:AK57" si="31">AE39+AG39+AI39</f>
        <v>24.994999999999997</v>
      </c>
      <c r="AL39" s="119">
        <f t="shared" ref="AL39:AL57" si="32">AF39+AH39+AJ39</f>
        <v>0</v>
      </c>
      <c r="AM39" s="114" t="s">
        <v>689</v>
      </c>
      <c r="AN39" s="120">
        <v>8.3350000000000009</v>
      </c>
      <c r="AO39" s="122">
        <v>0</v>
      </c>
      <c r="AP39" s="120">
        <v>8.3350000000000009</v>
      </c>
      <c r="AQ39" s="122">
        <v>0</v>
      </c>
      <c r="AR39" s="120">
        <v>8.3350000000000009</v>
      </c>
      <c r="AS39" s="122">
        <v>0</v>
      </c>
      <c r="AT39" s="119">
        <f t="shared" ref="AT39:AT57" si="33">AN39+AP39+AR39</f>
        <v>25.005000000000003</v>
      </c>
      <c r="AU39" s="119">
        <f t="shared" ref="AU39:AU57" si="34">AO39+AQ39+AS39</f>
        <v>0</v>
      </c>
      <c r="AV39" s="114" t="s">
        <v>689</v>
      </c>
      <c r="AW39" s="120">
        <v>8.3350000000000009</v>
      </c>
      <c r="AX39" s="122">
        <v>0</v>
      </c>
      <c r="AY39" s="120">
        <v>8.33</v>
      </c>
      <c r="AZ39" s="122">
        <v>0</v>
      </c>
      <c r="BA39" s="120">
        <v>8.3350000000000009</v>
      </c>
      <c r="BB39" s="122">
        <v>0</v>
      </c>
      <c r="BC39" s="119">
        <f t="shared" ref="BC39:BC57" si="35">AW39+AY39+BA39</f>
        <v>25</v>
      </c>
      <c r="BD39" s="119">
        <f t="shared" ref="BD39:BD57" si="36">AX39+AZ39+BB39</f>
        <v>0</v>
      </c>
      <c r="BE39" s="114" t="s">
        <v>689</v>
      </c>
      <c r="BF39" s="119">
        <f t="shared" ref="BF39:BF57" si="37">AB39+AK39+AT39+BC39</f>
        <v>99.995000000000005</v>
      </c>
      <c r="BG39" s="119">
        <f t="shared" ref="BG39:BG57" si="38">AC39+AL39+AU39+BD39</f>
        <v>0</v>
      </c>
      <c r="BH39" s="105">
        <f t="shared" ref="BH39:BH57" si="39">IF(AND(BG39&gt;0,BF39&gt;0),BG39/BF39,0)</f>
        <v>0</v>
      </c>
    </row>
    <row r="40" spans="1:60" ht="81" x14ac:dyDescent="0.3">
      <c r="A40" s="19" t="s">
        <v>713</v>
      </c>
      <c r="B40" s="19" t="s">
        <v>104</v>
      </c>
      <c r="C40" s="20" t="s">
        <v>98</v>
      </c>
      <c r="D40" s="21" t="s">
        <v>154</v>
      </c>
      <c r="E40" s="48" t="s">
        <v>155</v>
      </c>
      <c r="F40" s="30" t="s">
        <v>301</v>
      </c>
      <c r="G40" s="49">
        <v>1</v>
      </c>
      <c r="H40" s="49">
        <v>1</v>
      </c>
      <c r="I40" s="49">
        <v>1</v>
      </c>
      <c r="J40" s="49">
        <v>1</v>
      </c>
      <c r="K40" s="49">
        <v>1</v>
      </c>
      <c r="L40" s="30" t="s">
        <v>156</v>
      </c>
      <c r="M40" s="30" t="s">
        <v>157</v>
      </c>
      <c r="N40" s="46" t="s">
        <v>158</v>
      </c>
      <c r="O40" s="30" t="s">
        <v>12</v>
      </c>
      <c r="P40" s="25" t="s">
        <v>1101</v>
      </c>
      <c r="Q40" s="26" t="s">
        <v>159</v>
      </c>
      <c r="R40" s="44" t="s">
        <v>160</v>
      </c>
      <c r="S40" s="27" t="s">
        <v>732</v>
      </c>
      <c r="T40" s="27" t="s">
        <v>104</v>
      </c>
      <c r="U40" s="98" t="s">
        <v>161</v>
      </c>
      <c r="V40" s="126">
        <v>8.3332999999999995</v>
      </c>
      <c r="W40" s="121">
        <v>0</v>
      </c>
      <c r="X40" s="126">
        <v>8.3332999999999995</v>
      </c>
      <c r="Y40" s="121">
        <v>0</v>
      </c>
      <c r="Z40" s="126">
        <v>8.3332999999999995</v>
      </c>
      <c r="AA40" s="121">
        <v>0</v>
      </c>
      <c r="AB40" s="119">
        <f t="shared" si="30"/>
        <v>24.999899999999997</v>
      </c>
      <c r="AC40" s="119">
        <v>0</v>
      </c>
      <c r="AD40" s="127" t="s">
        <v>689</v>
      </c>
      <c r="AE40" s="126">
        <v>8.3332999999999995</v>
      </c>
      <c r="AF40" s="121">
        <v>0</v>
      </c>
      <c r="AG40" s="126">
        <v>8.3332999999999995</v>
      </c>
      <c r="AH40" s="121">
        <v>0</v>
      </c>
      <c r="AI40" s="126">
        <v>8.3332999999999995</v>
      </c>
      <c r="AJ40" s="121">
        <v>0</v>
      </c>
      <c r="AK40" s="119">
        <f t="shared" si="31"/>
        <v>24.999899999999997</v>
      </c>
      <c r="AL40" s="119">
        <f t="shared" si="32"/>
        <v>0</v>
      </c>
      <c r="AM40" s="127" t="s">
        <v>689</v>
      </c>
      <c r="AN40" s="126">
        <v>8.3332999999999995</v>
      </c>
      <c r="AO40" s="121">
        <v>0</v>
      </c>
      <c r="AP40" s="126">
        <v>8.3332999999999995</v>
      </c>
      <c r="AQ40" s="121">
        <v>0</v>
      </c>
      <c r="AR40" s="126">
        <v>8.3332999999999995</v>
      </c>
      <c r="AS40" s="121">
        <v>0</v>
      </c>
      <c r="AT40" s="119">
        <f t="shared" si="33"/>
        <v>24.999899999999997</v>
      </c>
      <c r="AU40" s="119">
        <f t="shared" si="34"/>
        <v>0</v>
      </c>
      <c r="AV40" s="127" t="s">
        <v>689</v>
      </c>
      <c r="AW40" s="126">
        <v>8.3332999999999995</v>
      </c>
      <c r="AX40" s="121">
        <v>0</v>
      </c>
      <c r="AY40" s="126">
        <v>8.3332999999999995</v>
      </c>
      <c r="AZ40" s="121">
        <v>0</v>
      </c>
      <c r="BA40" s="126">
        <v>8.3332999999999995</v>
      </c>
      <c r="BB40" s="121">
        <v>0</v>
      </c>
      <c r="BC40" s="119">
        <f t="shared" si="35"/>
        <v>24.999899999999997</v>
      </c>
      <c r="BD40" s="119">
        <f t="shared" si="36"/>
        <v>0</v>
      </c>
      <c r="BE40" s="127" t="s">
        <v>689</v>
      </c>
      <c r="BF40" s="119">
        <f t="shared" si="37"/>
        <v>99.999599999999987</v>
      </c>
      <c r="BG40" s="119">
        <f t="shared" si="38"/>
        <v>0</v>
      </c>
      <c r="BH40" s="105">
        <f t="shared" si="39"/>
        <v>0</v>
      </c>
    </row>
    <row r="41" spans="1:60" ht="94.5" x14ac:dyDescent="0.3">
      <c r="A41" s="19" t="s">
        <v>712</v>
      </c>
      <c r="B41" s="19" t="s">
        <v>167</v>
      </c>
      <c r="C41" s="20" t="s">
        <v>660</v>
      </c>
      <c r="D41" s="21" t="s">
        <v>163</v>
      </c>
      <c r="E41" s="21" t="s">
        <v>1088</v>
      </c>
      <c r="F41" s="19" t="s">
        <v>301</v>
      </c>
      <c r="G41" s="19">
        <v>15</v>
      </c>
      <c r="H41" s="50">
        <v>25</v>
      </c>
      <c r="I41" s="50">
        <v>20</v>
      </c>
      <c r="J41" s="50">
        <v>25</v>
      </c>
      <c r="K41" s="50">
        <v>15</v>
      </c>
      <c r="L41" s="50">
        <v>25</v>
      </c>
      <c r="M41" s="51" t="s">
        <v>164</v>
      </c>
      <c r="N41" s="51" t="s">
        <v>164</v>
      </c>
      <c r="O41" s="51" t="s">
        <v>12</v>
      </c>
      <c r="P41" s="25" t="s">
        <v>1102</v>
      </c>
      <c r="Q41" s="52" t="s">
        <v>165</v>
      </c>
      <c r="R41" s="53" t="s">
        <v>166</v>
      </c>
      <c r="S41" s="27" t="s">
        <v>732</v>
      </c>
      <c r="T41" s="19" t="s">
        <v>167</v>
      </c>
      <c r="U41" s="99" t="s">
        <v>168</v>
      </c>
      <c r="V41" s="128">
        <v>0</v>
      </c>
      <c r="W41" s="128">
        <v>0</v>
      </c>
      <c r="X41" s="128">
        <v>0</v>
      </c>
      <c r="Y41" s="128">
        <v>0</v>
      </c>
      <c r="Z41" s="128">
        <v>3</v>
      </c>
      <c r="AA41" s="128">
        <v>0</v>
      </c>
      <c r="AB41" s="119">
        <f t="shared" si="30"/>
        <v>3</v>
      </c>
      <c r="AC41" s="119">
        <f t="shared" si="30"/>
        <v>0</v>
      </c>
      <c r="AD41" s="129" t="s">
        <v>689</v>
      </c>
      <c r="AE41" s="128">
        <v>1</v>
      </c>
      <c r="AF41" s="128">
        <v>0</v>
      </c>
      <c r="AG41" s="128">
        <v>2</v>
      </c>
      <c r="AH41" s="128">
        <v>0</v>
      </c>
      <c r="AI41" s="128">
        <v>3</v>
      </c>
      <c r="AJ41" s="128">
        <v>0</v>
      </c>
      <c r="AK41" s="119">
        <f t="shared" si="31"/>
        <v>6</v>
      </c>
      <c r="AL41" s="119">
        <f t="shared" si="32"/>
        <v>0</v>
      </c>
      <c r="AM41" s="129" t="s">
        <v>689</v>
      </c>
      <c r="AN41" s="128">
        <v>3</v>
      </c>
      <c r="AO41" s="128">
        <v>0</v>
      </c>
      <c r="AP41" s="128">
        <v>3</v>
      </c>
      <c r="AQ41" s="128">
        <v>0</v>
      </c>
      <c r="AR41" s="128">
        <v>3</v>
      </c>
      <c r="AS41" s="128">
        <v>0</v>
      </c>
      <c r="AT41" s="119">
        <f t="shared" si="33"/>
        <v>9</v>
      </c>
      <c r="AU41" s="119">
        <f t="shared" si="34"/>
        <v>0</v>
      </c>
      <c r="AV41" s="129" t="s">
        <v>689</v>
      </c>
      <c r="AW41" s="128">
        <v>3</v>
      </c>
      <c r="AX41" s="128">
        <v>0</v>
      </c>
      <c r="AY41" s="128">
        <v>3</v>
      </c>
      <c r="AZ41" s="128">
        <v>0</v>
      </c>
      <c r="BA41" s="128">
        <v>1</v>
      </c>
      <c r="BB41" s="128">
        <v>0</v>
      </c>
      <c r="BC41" s="119">
        <f t="shared" si="35"/>
        <v>7</v>
      </c>
      <c r="BD41" s="119">
        <f t="shared" si="36"/>
        <v>0</v>
      </c>
      <c r="BE41" s="129" t="s">
        <v>689</v>
      </c>
      <c r="BF41" s="119">
        <f t="shared" si="37"/>
        <v>25</v>
      </c>
      <c r="BG41" s="119">
        <f t="shared" si="38"/>
        <v>0</v>
      </c>
      <c r="BH41" s="105">
        <f t="shared" si="39"/>
        <v>0</v>
      </c>
    </row>
    <row r="42" spans="1:60" ht="105" customHeight="1" x14ac:dyDescent="0.3">
      <c r="A42" s="19" t="s">
        <v>712</v>
      </c>
      <c r="B42" s="19" t="s">
        <v>167</v>
      </c>
      <c r="C42" s="20" t="s">
        <v>660</v>
      </c>
      <c r="D42" s="21" t="s">
        <v>169</v>
      </c>
      <c r="E42" s="54" t="s">
        <v>170</v>
      </c>
      <c r="F42" s="50" t="s">
        <v>301</v>
      </c>
      <c r="G42" s="50">
        <v>0</v>
      </c>
      <c r="H42" s="55">
        <v>0.5</v>
      </c>
      <c r="I42" s="55">
        <v>0.25</v>
      </c>
      <c r="J42" s="55">
        <v>0.15</v>
      </c>
      <c r="K42" s="55">
        <v>0.1</v>
      </c>
      <c r="L42" s="55">
        <v>1</v>
      </c>
      <c r="M42" s="50" t="s">
        <v>171</v>
      </c>
      <c r="N42" s="51" t="s">
        <v>172</v>
      </c>
      <c r="O42" s="51" t="s">
        <v>28</v>
      </c>
      <c r="P42" s="25" t="s">
        <v>1102</v>
      </c>
      <c r="Q42" s="39" t="s">
        <v>173</v>
      </c>
      <c r="R42" s="53" t="s">
        <v>174</v>
      </c>
      <c r="S42" s="27" t="s">
        <v>732</v>
      </c>
      <c r="T42" s="34" t="s">
        <v>167</v>
      </c>
      <c r="U42" s="99" t="s">
        <v>168</v>
      </c>
      <c r="V42" s="128">
        <v>5</v>
      </c>
      <c r="W42" s="128">
        <v>0</v>
      </c>
      <c r="X42" s="128">
        <v>5</v>
      </c>
      <c r="Y42" s="128">
        <v>0</v>
      </c>
      <c r="Z42" s="128">
        <v>10</v>
      </c>
      <c r="AA42" s="128">
        <v>0</v>
      </c>
      <c r="AB42" s="119">
        <f t="shared" si="30"/>
        <v>20</v>
      </c>
      <c r="AC42" s="119">
        <f t="shared" si="30"/>
        <v>0</v>
      </c>
      <c r="AD42" s="129" t="s">
        <v>689</v>
      </c>
      <c r="AE42" s="128">
        <v>10</v>
      </c>
      <c r="AF42" s="128">
        <v>0</v>
      </c>
      <c r="AG42" s="128">
        <v>10</v>
      </c>
      <c r="AH42" s="128">
        <v>0</v>
      </c>
      <c r="AI42" s="128">
        <v>10</v>
      </c>
      <c r="AJ42" s="128">
        <v>0</v>
      </c>
      <c r="AK42" s="119">
        <f t="shared" si="31"/>
        <v>30</v>
      </c>
      <c r="AL42" s="119">
        <f t="shared" si="32"/>
        <v>0</v>
      </c>
      <c r="AM42" s="129" t="s">
        <v>689</v>
      </c>
      <c r="AN42" s="128">
        <v>10</v>
      </c>
      <c r="AO42" s="128">
        <v>0</v>
      </c>
      <c r="AP42" s="128">
        <v>10</v>
      </c>
      <c r="AQ42" s="128">
        <v>0</v>
      </c>
      <c r="AR42" s="128">
        <v>10</v>
      </c>
      <c r="AS42" s="128">
        <v>0</v>
      </c>
      <c r="AT42" s="119">
        <f t="shared" si="33"/>
        <v>30</v>
      </c>
      <c r="AU42" s="119">
        <f t="shared" si="34"/>
        <v>0</v>
      </c>
      <c r="AV42" s="129" t="s">
        <v>689</v>
      </c>
      <c r="AW42" s="128">
        <v>10</v>
      </c>
      <c r="AX42" s="128">
        <v>0</v>
      </c>
      <c r="AY42" s="128">
        <v>5</v>
      </c>
      <c r="AZ42" s="128">
        <v>0</v>
      </c>
      <c r="BA42" s="128">
        <v>5</v>
      </c>
      <c r="BB42" s="128">
        <v>0</v>
      </c>
      <c r="BC42" s="119">
        <f t="shared" si="35"/>
        <v>20</v>
      </c>
      <c r="BD42" s="119">
        <f t="shared" si="36"/>
        <v>0</v>
      </c>
      <c r="BE42" s="129" t="s">
        <v>689</v>
      </c>
      <c r="BF42" s="119">
        <f t="shared" si="37"/>
        <v>100</v>
      </c>
      <c r="BG42" s="119">
        <f t="shared" si="38"/>
        <v>0</v>
      </c>
      <c r="BH42" s="105">
        <f t="shared" si="39"/>
        <v>0</v>
      </c>
    </row>
    <row r="43" spans="1:60" ht="77.25" customHeight="1" x14ac:dyDescent="0.3">
      <c r="A43" s="19" t="s">
        <v>712</v>
      </c>
      <c r="B43" s="19" t="s">
        <v>167</v>
      </c>
      <c r="C43" s="20" t="s">
        <v>660</v>
      </c>
      <c r="D43" s="21" t="s">
        <v>175</v>
      </c>
      <c r="E43" s="54" t="s">
        <v>176</v>
      </c>
      <c r="F43" s="50" t="s">
        <v>301</v>
      </c>
      <c r="G43" s="50">
        <v>0</v>
      </c>
      <c r="H43" s="55">
        <v>0.5</v>
      </c>
      <c r="I43" s="55">
        <v>0.25</v>
      </c>
      <c r="J43" s="55">
        <v>0.15</v>
      </c>
      <c r="K43" s="55">
        <v>0.1</v>
      </c>
      <c r="L43" s="55">
        <v>1</v>
      </c>
      <c r="M43" s="50" t="s">
        <v>177</v>
      </c>
      <c r="N43" s="51" t="s">
        <v>178</v>
      </c>
      <c r="O43" s="51" t="s">
        <v>28</v>
      </c>
      <c r="P43" s="25" t="s">
        <v>1102</v>
      </c>
      <c r="Q43" s="39" t="s">
        <v>179</v>
      </c>
      <c r="R43" s="53" t="s">
        <v>180</v>
      </c>
      <c r="S43" s="27" t="s">
        <v>732</v>
      </c>
      <c r="T43" s="34" t="s">
        <v>167</v>
      </c>
      <c r="U43" s="99" t="s">
        <v>168</v>
      </c>
      <c r="V43" s="128">
        <v>5</v>
      </c>
      <c r="W43" s="128">
        <v>0</v>
      </c>
      <c r="X43" s="128">
        <v>0</v>
      </c>
      <c r="Y43" s="128">
        <v>0</v>
      </c>
      <c r="Z43" s="128">
        <v>5</v>
      </c>
      <c r="AA43" s="128">
        <v>0</v>
      </c>
      <c r="AB43" s="119">
        <f t="shared" si="30"/>
        <v>10</v>
      </c>
      <c r="AC43" s="119">
        <f t="shared" si="30"/>
        <v>0</v>
      </c>
      <c r="AD43" s="129" t="s">
        <v>689</v>
      </c>
      <c r="AE43" s="128">
        <v>10</v>
      </c>
      <c r="AF43" s="128">
        <v>0</v>
      </c>
      <c r="AG43" s="128">
        <v>12</v>
      </c>
      <c r="AH43" s="128">
        <v>0</v>
      </c>
      <c r="AI43" s="128">
        <v>10</v>
      </c>
      <c r="AJ43" s="128">
        <v>0</v>
      </c>
      <c r="AK43" s="119">
        <f t="shared" si="31"/>
        <v>32</v>
      </c>
      <c r="AL43" s="119">
        <f t="shared" si="32"/>
        <v>0</v>
      </c>
      <c r="AM43" s="129" t="s">
        <v>689</v>
      </c>
      <c r="AN43" s="128">
        <v>15</v>
      </c>
      <c r="AO43" s="128">
        <v>0</v>
      </c>
      <c r="AP43" s="128">
        <v>15</v>
      </c>
      <c r="AQ43" s="128">
        <v>0</v>
      </c>
      <c r="AR43" s="128">
        <v>10</v>
      </c>
      <c r="AS43" s="128">
        <v>0</v>
      </c>
      <c r="AT43" s="119">
        <f t="shared" si="33"/>
        <v>40</v>
      </c>
      <c r="AU43" s="119">
        <f t="shared" si="34"/>
        <v>0</v>
      </c>
      <c r="AV43" s="129" t="s">
        <v>689</v>
      </c>
      <c r="AW43" s="128">
        <v>13</v>
      </c>
      <c r="AX43" s="128">
        <v>0</v>
      </c>
      <c r="AY43" s="128">
        <v>5</v>
      </c>
      <c r="AZ43" s="128">
        <v>0</v>
      </c>
      <c r="BA43" s="128">
        <v>0</v>
      </c>
      <c r="BB43" s="128">
        <v>0</v>
      </c>
      <c r="BC43" s="119">
        <f t="shared" si="35"/>
        <v>18</v>
      </c>
      <c r="BD43" s="119">
        <f t="shared" si="36"/>
        <v>0</v>
      </c>
      <c r="BE43" s="129" t="s">
        <v>689</v>
      </c>
      <c r="BF43" s="119">
        <f t="shared" si="37"/>
        <v>100</v>
      </c>
      <c r="BG43" s="119">
        <f t="shared" si="38"/>
        <v>0</v>
      </c>
      <c r="BH43" s="105">
        <f t="shared" si="39"/>
        <v>0</v>
      </c>
    </row>
    <row r="44" spans="1:60" ht="94.5" x14ac:dyDescent="0.3">
      <c r="A44" s="19" t="s">
        <v>712</v>
      </c>
      <c r="B44" s="19" t="s">
        <v>167</v>
      </c>
      <c r="C44" s="20" t="s">
        <v>660</v>
      </c>
      <c r="D44" s="21" t="s">
        <v>181</v>
      </c>
      <c r="E44" s="54" t="s">
        <v>661</v>
      </c>
      <c r="F44" s="19" t="s">
        <v>625</v>
      </c>
      <c r="G44" s="50">
        <v>0</v>
      </c>
      <c r="H44" s="50">
        <v>200</v>
      </c>
      <c r="I44" s="50">
        <v>200</v>
      </c>
      <c r="J44" s="50">
        <v>200</v>
      </c>
      <c r="K44" s="50">
        <v>100</v>
      </c>
      <c r="L44" s="50">
        <v>200</v>
      </c>
      <c r="M44" s="50" t="s">
        <v>182</v>
      </c>
      <c r="N44" s="50" t="s">
        <v>183</v>
      </c>
      <c r="O44" s="51" t="s">
        <v>12</v>
      </c>
      <c r="P44" s="25" t="s">
        <v>1102</v>
      </c>
      <c r="Q44" s="39" t="s">
        <v>184</v>
      </c>
      <c r="R44" s="53" t="s">
        <v>185</v>
      </c>
      <c r="S44" s="27" t="s">
        <v>732</v>
      </c>
      <c r="T44" s="34" t="s">
        <v>167</v>
      </c>
      <c r="U44" s="99" t="s">
        <v>186</v>
      </c>
      <c r="V44" s="128">
        <v>0</v>
      </c>
      <c r="W44" s="128">
        <v>0</v>
      </c>
      <c r="X44" s="128">
        <v>0</v>
      </c>
      <c r="Y44" s="128">
        <v>0</v>
      </c>
      <c r="Z44" s="128">
        <v>0</v>
      </c>
      <c r="AA44" s="128">
        <v>0</v>
      </c>
      <c r="AB44" s="119">
        <f t="shared" si="30"/>
        <v>0</v>
      </c>
      <c r="AC44" s="119">
        <f t="shared" si="30"/>
        <v>0</v>
      </c>
      <c r="AD44" s="129" t="s">
        <v>689</v>
      </c>
      <c r="AE44" s="128">
        <v>0</v>
      </c>
      <c r="AF44" s="128">
        <v>0</v>
      </c>
      <c r="AG44" s="128">
        <v>10</v>
      </c>
      <c r="AH44" s="128">
        <v>0</v>
      </c>
      <c r="AI44" s="128">
        <v>30</v>
      </c>
      <c r="AJ44" s="128">
        <v>0</v>
      </c>
      <c r="AK44" s="119">
        <f t="shared" si="31"/>
        <v>40</v>
      </c>
      <c r="AL44" s="119">
        <f t="shared" si="32"/>
        <v>0</v>
      </c>
      <c r="AM44" s="129" t="s">
        <v>689</v>
      </c>
      <c r="AN44" s="128">
        <v>30</v>
      </c>
      <c r="AO44" s="128">
        <v>0</v>
      </c>
      <c r="AP44" s="128">
        <v>30</v>
      </c>
      <c r="AQ44" s="128">
        <v>0</v>
      </c>
      <c r="AR44" s="128">
        <v>30</v>
      </c>
      <c r="AS44" s="128">
        <v>0</v>
      </c>
      <c r="AT44" s="119">
        <f t="shared" si="33"/>
        <v>90</v>
      </c>
      <c r="AU44" s="119">
        <f t="shared" si="34"/>
        <v>0</v>
      </c>
      <c r="AV44" s="129" t="s">
        <v>689</v>
      </c>
      <c r="AW44" s="128">
        <v>30</v>
      </c>
      <c r="AX44" s="128">
        <v>0</v>
      </c>
      <c r="AY44" s="128">
        <v>30</v>
      </c>
      <c r="AZ44" s="128">
        <v>0</v>
      </c>
      <c r="BA44" s="128">
        <v>10</v>
      </c>
      <c r="BB44" s="128">
        <v>0</v>
      </c>
      <c r="BC44" s="119">
        <f t="shared" si="35"/>
        <v>70</v>
      </c>
      <c r="BD44" s="119">
        <f t="shared" si="36"/>
        <v>0</v>
      </c>
      <c r="BE44" s="129" t="s">
        <v>689</v>
      </c>
      <c r="BF44" s="119">
        <f t="shared" si="37"/>
        <v>200</v>
      </c>
      <c r="BG44" s="119">
        <f t="shared" si="38"/>
        <v>0</v>
      </c>
      <c r="BH44" s="105">
        <f t="shared" si="39"/>
        <v>0</v>
      </c>
    </row>
    <row r="45" spans="1:60" ht="94.5" x14ac:dyDescent="0.3">
      <c r="A45" s="19" t="s">
        <v>712</v>
      </c>
      <c r="B45" s="19" t="s">
        <v>167</v>
      </c>
      <c r="C45" s="20" t="s">
        <v>162</v>
      </c>
      <c r="D45" s="21" t="s">
        <v>187</v>
      </c>
      <c r="E45" s="54" t="s">
        <v>188</v>
      </c>
      <c r="F45" s="19" t="s">
        <v>625</v>
      </c>
      <c r="G45" s="56">
        <v>0</v>
      </c>
      <c r="H45" s="57">
        <v>1</v>
      </c>
      <c r="I45" s="57">
        <v>1</v>
      </c>
      <c r="J45" s="57">
        <v>1</v>
      </c>
      <c r="K45" s="57">
        <v>1</v>
      </c>
      <c r="L45" s="55">
        <v>1</v>
      </c>
      <c r="M45" s="51" t="s">
        <v>189</v>
      </c>
      <c r="N45" s="51" t="s">
        <v>190</v>
      </c>
      <c r="O45" s="51" t="s">
        <v>12</v>
      </c>
      <c r="P45" s="25" t="s">
        <v>1102</v>
      </c>
      <c r="Q45" s="39" t="s">
        <v>191</v>
      </c>
      <c r="R45" s="53" t="s">
        <v>192</v>
      </c>
      <c r="S45" s="27" t="s">
        <v>732</v>
      </c>
      <c r="T45" s="34" t="s">
        <v>167</v>
      </c>
      <c r="U45" s="99" t="s">
        <v>193</v>
      </c>
      <c r="V45" s="128">
        <v>0</v>
      </c>
      <c r="W45" s="130"/>
      <c r="X45" s="128">
        <v>25</v>
      </c>
      <c r="Y45" s="130"/>
      <c r="Z45" s="128">
        <v>0</v>
      </c>
      <c r="AA45" s="130"/>
      <c r="AB45" s="119">
        <f t="shared" si="30"/>
        <v>25</v>
      </c>
      <c r="AC45" s="119">
        <f t="shared" si="30"/>
        <v>0</v>
      </c>
      <c r="AD45" s="131" t="s">
        <v>689</v>
      </c>
      <c r="AE45" s="128">
        <v>0</v>
      </c>
      <c r="AF45" s="130"/>
      <c r="AG45" s="128">
        <v>25</v>
      </c>
      <c r="AH45" s="130"/>
      <c r="AI45" s="128">
        <v>0</v>
      </c>
      <c r="AJ45" s="130"/>
      <c r="AK45" s="119">
        <f t="shared" si="31"/>
        <v>25</v>
      </c>
      <c r="AL45" s="119">
        <f t="shared" si="32"/>
        <v>0</v>
      </c>
      <c r="AM45" s="131" t="s">
        <v>689</v>
      </c>
      <c r="AN45" s="128">
        <v>0</v>
      </c>
      <c r="AO45" s="130"/>
      <c r="AP45" s="128">
        <v>25</v>
      </c>
      <c r="AQ45" s="130"/>
      <c r="AR45" s="128">
        <v>0</v>
      </c>
      <c r="AS45" s="130"/>
      <c r="AT45" s="119">
        <f t="shared" si="33"/>
        <v>25</v>
      </c>
      <c r="AU45" s="119">
        <f t="shared" si="34"/>
        <v>0</v>
      </c>
      <c r="AV45" s="131" t="s">
        <v>689</v>
      </c>
      <c r="AW45" s="128">
        <v>0</v>
      </c>
      <c r="AX45" s="130"/>
      <c r="AY45" s="128">
        <v>25</v>
      </c>
      <c r="AZ45" s="130"/>
      <c r="BA45" s="128">
        <v>0</v>
      </c>
      <c r="BB45" s="130"/>
      <c r="BC45" s="119">
        <f t="shared" si="35"/>
        <v>25</v>
      </c>
      <c r="BD45" s="119">
        <f t="shared" si="36"/>
        <v>0</v>
      </c>
      <c r="BE45" s="131" t="s">
        <v>689</v>
      </c>
      <c r="BF45" s="119">
        <f t="shared" si="37"/>
        <v>100</v>
      </c>
      <c r="BG45" s="119">
        <f t="shared" si="38"/>
        <v>0</v>
      </c>
      <c r="BH45" s="105">
        <f t="shared" si="39"/>
        <v>0</v>
      </c>
    </row>
    <row r="46" spans="1:60" ht="94.5" x14ac:dyDescent="0.3">
      <c r="A46" s="19" t="s">
        <v>712</v>
      </c>
      <c r="B46" s="19" t="s">
        <v>167</v>
      </c>
      <c r="C46" s="20" t="s">
        <v>162</v>
      </c>
      <c r="D46" s="21" t="s">
        <v>194</v>
      </c>
      <c r="E46" s="54" t="s">
        <v>195</v>
      </c>
      <c r="F46" s="19" t="s">
        <v>625</v>
      </c>
      <c r="G46" s="50">
        <v>200</v>
      </c>
      <c r="H46" s="50">
        <v>200</v>
      </c>
      <c r="I46" s="50">
        <v>200</v>
      </c>
      <c r="J46" s="50">
        <v>200</v>
      </c>
      <c r="K46" s="50">
        <v>200</v>
      </c>
      <c r="L46" s="50">
        <v>200</v>
      </c>
      <c r="M46" s="51" t="s">
        <v>196</v>
      </c>
      <c r="N46" s="51" t="s">
        <v>197</v>
      </c>
      <c r="O46" s="51" t="s">
        <v>12</v>
      </c>
      <c r="P46" s="25" t="s">
        <v>1102</v>
      </c>
      <c r="Q46" s="39" t="s">
        <v>198</v>
      </c>
      <c r="R46" s="53" t="s">
        <v>199</v>
      </c>
      <c r="S46" s="27" t="s">
        <v>732</v>
      </c>
      <c r="T46" s="34" t="s">
        <v>167</v>
      </c>
      <c r="U46" s="99" t="s">
        <v>193</v>
      </c>
      <c r="V46" s="128">
        <v>65</v>
      </c>
      <c r="W46" s="128">
        <v>0</v>
      </c>
      <c r="X46" s="128">
        <v>73</v>
      </c>
      <c r="Y46" s="128">
        <v>0</v>
      </c>
      <c r="Z46" s="128">
        <v>62</v>
      </c>
      <c r="AA46" s="128">
        <v>0</v>
      </c>
      <c r="AB46" s="119">
        <f t="shared" si="30"/>
        <v>200</v>
      </c>
      <c r="AC46" s="119">
        <f t="shared" si="30"/>
        <v>0</v>
      </c>
      <c r="AD46" s="128" t="s">
        <v>689</v>
      </c>
      <c r="AE46" s="128">
        <v>0</v>
      </c>
      <c r="AF46" s="128">
        <v>0</v>
      </c>
      <c r="AG46" s="128">
        <v>0</v>
      </c>
      <c r="AH46" s="128">
        <v>0</v>
      </c>
      <c r="AI46" s="128">
        <v>0</v>
      </c>
      <c r="AJ46" s="128">
        <v>0</v>
      </c>
      <c r="AK46" s="119">
        <f t="shared" si="31"/>
        <v>0</v>
      </c>
      <c r="AL46" s="119">
        <f t="shared" si="32"/>
        <v>0</v>
      </c>
      <c r="AM46" s="128" t="s">
        <v>689</v>
      </c>
      <c r="AN46" s="128">
        <v>0</v>
      </c>
      <c r="AO46" s="128">
        <v>0</v>
      </c>
      <c r="AP46" s="128">
        <v>0</v>
      </c>
      <c r="AQ46" s="128">
        <v>0</v>
      </c>
      <c r="AR46" s="128">
        <v>0</v>
      </c>
      <c r="AS46" s="128">
        <v>0</v>
      </c>
      <c r="AT46" s="119">
        <f t="shared" si="33"/>
        <v>0</v>
      </c>
      <c r="AU46" s="119">
        <f t="shared" si="34"/>
        <v>0</v>
      </c>
      <c r="AV46" s="128" t="s">
        <v>689</v>
      </c>
      <c r="AW46" s="128">
        <v>0</v>
      </c>
      <c r="AX46" s="128">
        <v>0</v>
      </c>
      <c r="AY46" s="128">
        <v>0</v>
      </c>
      <c r="AZ46" s="128">
        <v>0</v>
      </c>
      <c r="BA46" s="128">
        <v>0</v>
      </c>
      <c r="BB46" s="128">
        <v>0</v>
      </c>
      <c r="BC46" s="119">
        <f t="shared" si="35"/>
        <v>0</v>
      </c>
      <c r="BD46" s="119">
        <f t="shared" si="36"/>
        <v>0</v>
      </c>
      <c r="BE46" s="128" t="s">
        <v>689</v>
      </c>
      <c r="BF46" s="119">
        <f t="shared" si="37"/>
        <v>200</v>
      </c>
      <c r="BG46" s="119">
        <f t="shared" si="38"/>
        <v>0</v>
      </c>
      <c r="BH46" s="105">
        <f t="shared" si="39"/>
        <v>0</v>
      </c>
    </row>
    <row r="47" spans="1:60" ht="94.5" x14ac:dyDescent="0.3">
      <c r="A47" s="19" t="s">
        <v>712</v>
      </c>
      <c r="B47" s="19" t="s">
        <v>167</v>
      </c>
      <c r="C47" s="20" t="s">
        <v>162</v>
      </c>
      <c r="D47" s="21" t="s">
        <v>200</v>
      </c>
      <c r="E47" s="54" t="s">
        <v>201</v>
      </c>
      <c r="F47" s="50" t="s">
        <v>301</v>
      </c>
      <c r="G47" s="50">
        <v>20</v>
      </c>
      <c r="H47" s="50">
        <v>100</v>
      </c>
      <c r="I47" s="50">
        <v>100</v>
      </c>
      <c r="J47" s="50">
        <v>100</v>
      </c>
      <c r="K47" s="50">
        <v>30</v>
      </c>
      <c r="L47" s="55">
        <v>1</v>
      </c>
      <c r="M47" s="50" t="s">
        <v>202</v>
      </c>
      <c r="N47" s="50" t="s">
        <v>203</v>
      </c>
      <c r="O47" s="51" t="s">
        <v>12</v>
      </c>
      <c r="P47" s="25" t="s">
        <v>1102</v>
      </c>
      <c r="Q47" s="39" t="s">
        <v>204</v>
      </c>
      <c r="R47" s="53" t="s">
        <v>205</v>
      </c>
      <c r="S47" s="27" t="s">
        <v>732</v>
      </c>
      <c r="T47" s="34" t="s">
        <v>167</v>
      </c>
      <c r="U47" s="99" t="s">
        <v>206</v>
      </c>
      <c r="V47" s="128">
        <v>5</v>
      </c>
      <c r="W47" s="128">
        <v>0</v>
      </c>
      <c r="X47" s="128">
        <v>1</v>
      </c>
      <c r="Y47" s="128">
        <v>0</v>
      </c>
      <c r="Z47" s="128">
        <v>3</v>
      </c>
      <c r="AA47" s="128">
        <v>0</v>
      </c>
      <c r="AB47" s="119">
        <f t="shared" si="30"/>
        <v>9</v>
      </c>
      <c r="AC47" s="119">
        <f t="shared" si="30"/>
        <v>0</v>
      </c>
      <c r="AD47" s="129" t="s">
        <v>689</v>
      </c>
      <c r="AE47" s="128">
        <v>4</v>
      </c>
      <c r="AF47" s="128">
        <v>0</v>
      </c>
      <c r="AG47" s="128">
        <v>0</v>
      </c>
      <c r="AH47" s="128">
        <v>0</v>
      </c>
      <c r="AI47" s="128">
        <v>6</v>
      </c>
      <c r="AJ47" s="128">
        <v>0</v>
      </c>
      <c r="AK47" s="119">
        <f t="shared" si="31"/>
        <v>10</v>
      </c>
      <c r="AL47" s="119">
        <f t="shared" si="32"/>
        <v>0</v>
      </c>
      <c r="AM47" s="129" t="s">
        <v>689</v>
      </c>
      <c r="AN47" s="128">
        <v>2</v>
      </c>
      <c r="AO47" s="128">
        <v>0</v>
      </c>
      <c r="AP47" s="128">
        <v>1</v>
      </c>
      <c r="AQ47" s="128">
        <v>0</v>
      </c>
      <c r="AR47" s="128">
        <v>0</v>
      </c>
      <c r="AS47" s="128">
        <v>0</v>
      </c>
      <c r="AT47" s="119">
        <f t="shared" si="33"/>
        <v>3</v>
      </c>
      <c r="AU47" s="119">
        <f t="shared" si="34"/>
        <v>0</v>
      </c>
      <c r="AV47" s="129" t="s">
        <v>689</v>
      </c>
      <c r="AW47" s="128">
        <v>24</v>
      </c>
      <c r="AX47" s="128">
        <v>0</v>
      </c>
      <c r="AY47" s="128">
        <v>27</v>
      </c>
      <c r="AZ47" s="128">
        <v>0</v>
      </c>
      <c r="BA47" s="128">
        <v>27</v>
      </c>
      <c r="BB47" s="128">
        <v>0</v>
      </c>
      <c r="BC47" s="119">
        <f t="shared" si="35"/>
        <v>78</v>
      </c>
      <c r="BD47" s="119">
        <f t="shared" si="36"/>
        <v>0</v>
      </c>
      <c r="BE47" s="129" t="s">
        <v>689</v>
      </c>
      <c r="BF47" s="119">
        <f t="shared" si="37"/>
        <v>100</v>
      </c>
      <c r="BG47" s="119">
        <f t="shared" si="38"/>
        <v>0</v>
      </c>
      <c r="BH47" s="105">
        <f t="shared" si="39"/>
        <v>0</v>
      </c>
    </row>
    <row r="48" spans="1:60" ht="116.25" customHeight="1" x14ac:dyDescent="0.3">
      <c r="A48" s="19" t="s">
        <v>712</v>
      </c>
      <c r="B48" s="19" t="s">
        <v>167</v>
      </c>
      <c r="C48" s="20" t="s">
        <v>162</v>
      </c>
      <c r="D48" s="21" t="s">
        <v>207</v>
      </c>
      <c r="E48" s="21" t="s">
        <v>208</v>
      </c>
      <c r="F48" s="19" t="s">
        <v>301</v>
      </c>
      <c r="G48" s="22">
        <v>0.12</v>
      </c>
      <c r="H48" s="22">
        <v>0.25</v>
      </c>
      <c r="I48" s="22">
        <v>0.25</v>
      </c>
      <c r="J48" s="22">
        <v>0.25</v>
      </c>
      <c r="K48" s="22">
        <v>0.13</v>
      </c>
      <c r="L48" s="22">
        <v>1</v>
      </c>
      <c r="M48" s="19" t="s">
        <v>209</v>
      </c>
      <c r="N48" s="58" t="s">
        <v>210</v>
      </c>
      <c r="O48" s="58" t="s">
        <v>28</v>
      </c>
      <c r="P48" s="25" t="s">
        <v>1102</v>
      </c>
      <c r="Q48" s="39" t="s">
        <v>211</v>
      </c>
      <c r="R48" s="32" t="s">
        <v>212</v>
      </c>
      <c r="S48" s="27" t="s">
        <v>732</v>
      </c>
      <c r="T48" s="34" t="s">
        <v>167</v>
      </c>
      <c r="U48" s="95" t="s">
        <v>213</v>
      </c>
      <c r="V48" s="129">
        <v>5</v>
      </c>
      <c r="W48" s="129">
        <v>0</v>
      </c>
      <c r="X48" s="129">
        <v>5</v>
      </c>
      <c r="Y48" s="129">
        <v>0</v>
      </c>
      <c r="Z48" s="129">
        <v>5</v>
      </c>
      <c r="AA48" s="129">
        <v>0</v>
      </c>
      <c r="AB48" s="119">
        <f t="shared" si="30"/>
        <v>15</v>
      </c>
      <c r="AC48" s="119">
        <f t="shared" si="30"/>
        <v>0</v>
      </c>
      <c r="AD48" s="129" t="s">
        <v>689</v>
      </c>
      <c r="AE48" s="129">
        <v>5</v>
      </c>
      <c r="AF48" s="129">
        <v>0</v>
      </c>
      <c r="AG48" s="129">
        <v>10</v>
      </c>
      <c r="AH48" s="129"/>
      <c r="AI48" s="129">
        <v>10</v>
      </c>
      <c r="AJ48" s="129">
        <v>0</v>
      </c>
      <c r="AK48" s="119">
        <f t="shared" si="31"/>
        <v>25</v>
      </c>
      <c r="AL48" s="119">
        <f t="shared" si="32"/>
        <v>0</v>
      </c>
      <c r="AM48" s="129" t="s">
        <v>689</v>
      </c>
      <c r="AN48" s="129">
        <v>10</v>
      </c>
      <c r="AO48" s="129">
        <v>0</v>
      </c>
      <c r="AP48" s="129">
        <v>10</v>
      </c>
      <c r="AQ48" s="129">
        <v>0</v>
      </c>
      <c r="AR48" s="129">
        <v>10</v>
      </c>
      <c r="AS48" s="129">
        <v>0</v>
      </c>
      <c r="AT48" s="119">
        <f t="shared" si="33"/>
        <v>30</v>
      </c>
      <c r="AU48" s="119">
        <f t="shared" si="34"/>
        <v>0</v>
      </c>
      <c r="AV48" s="129" t="s">
        <v>689</v>
      </c>
      <c r="AW48" s="129">
        <v>10</v>
      </c>
      <c r="AX48" s="129">
        <v>0</v>
      </c>
      <c r="AY48" s="129">
        <v>10</v>
      </c>
      <c r="AZ48" s="129">
        <v>0</v>
      </c>
      <c r="BA48" s="129">
        <v>10</v>
      </c>
      <c r="BB48" s="129">
        <v>0</v>
      </c>
      <c r="BC48" s="119">
        <f t="shared" si="35"/>
        <v>30</v>
      </c>
      <c r="BD48" s="119">
        <f t="shared" si="36"/>
        <v>0</v>
      </c>
      <c r="BE48" s="129" t="s">
        <v>689</v>
      </c>
      <c r="BF48" s="119">
        <f t="shared" si="37"/>
        <v>100</v>
      </c>
      <c r="BG48" s="119">
        <f t="shared" si="38"/>
        <v>0</v>
      </c>
      <c r="BH48" s="105">
        <f t="shared" si="39"/>
        <v>0</v>
      </c>
    </row>
    <row r="49" spans="1:60" ht="99.75" customHeight="1" x14ac:dyDescent="0.3">
      <c r="A49" s="19" t="s">
        <v>712</v>
      </c>
      <c r="B49" s="19" t="s">
        <v>167</v>
      </c>
      <c r="C49" s="20" t="s">
        <v>8</v>
      </c>
      <c r="D49" s="21" t="s">
        <v>214</v>
      </c>
      <c r="E49" s="54" t="s">
        <v>215</v>
      </c>
      <c r="F49" s="50" t="s">
        <v>301</v>
      </c>
      <c r="G49" s="55">
        <v>1</v>
      </c>
      <c r="H49" s="55">
        <v>1</v>
      </c>
      <c r="I49" s="55">
        <v>1</v>
      </c>
      <c r="J49" s="55">
        <v>1</v>
      </c>
      <c r="K49" s="55">
        <v>1</v>
      </c>
      <c r="L49" s="55">
        <v>1</v>
      </c>
      <c r="M49" s="50" t="s">
        <v>216</v>
      </c>
      <c r="N49" s="51" t="s">
        <v>217</v>
      </c>
      <c r="O49" s="51" t="s">
        <v>28</v>
      </c>
      <c r="P49" s="25" t="s">
        <v>1102</v>
      </c>
      <c r="Q49" s="39" t="s">
        <v>218</v>
      </c>
      <c r="R49" s="53" t="s">
        <v>219</v>
      </c>
      <c r="S49" s="27" t="s">
        <v>732</v>
      </c>
      <c r="T49" s="34" t="s">
        <v>167</v>
      </c>
      <c r="U49" s="99" t="s">
        <v>220</v>
      </c>
      <c r="V49" s="128">
        <v>8.3330000000000002</v>
      </c>
      <c r="W49" s="129">
        <v>0</v>
      </c>
      <c r="X49" s="128">
        <v>8.3330000000000002</v>
      </c>
      <c r="Y49" s="129">
        <v>0</v>
      </c>
      <c r="Z49" s="128">
        <v>8.3330000000000002</v>
      </c>
      <c r="AA49" s="129">
        <v>0</v>
      </c>
      <c r="AB49" s="119">
        <f t="shared" si="30"/>
        <v>24.999000000000002</v>
      </c>
      <c r="AC49" s="119">
        <f t="shared" si="30"/>
        <v>0</v>
      </c>
      <c r="AD49" s="128" t="s">
        <v>689</v>
      </c>
      <c r="AE49" s="128">
        <v>8.3330000000000002</v>
      </c>
      <c r="AF49" s="128">
        <v>0</v>
      </c>
      <c r="AG49" s="128">
        <v>8.3330000000000002</v>
      </c>
      <c r="AH49" s="128">
        <v>0</v>
      </c>
      <c r="AI49" s="128">
        <v>8.3330000000000002</v>
      </c>
      <c r="AJ49" s="128">
        <v>0</v>
      </c>
      <c r="AK49" s="119">
        <f t="shared" si="31"/>
        <v>24.999000000000002</v>
      </c>
      <c r="AL49" s="119">
        <f t="shared" si="32"/>
        <v>0</v>
      </c>
      <c r="AM49" s="128" t="s">
        <v>689</v>
      </c>
      <c r="AN49" s="128">
        <v>8.3330000000000002</v>
      </c>
      <c r="AO49" s="128">
        <v>0</v>
      </c>
      <c r="AP49" s="128">
        <v>8.3330000000000002</v>
      </c>
      <c r="AQ49" s="128">
        <v>0</v>
      </c>
      <c r="AR49" s="128">
        <v>8.3330000000000002</v>
      </c>
      <c r="AS49" s="128">
        <v>0</v>
      </c>
      <c r="AT49" s="119">
        <f t="shared" si="33"/>
        <v>24.999000000000002</v>
      </c>
      <c r="AU49" s="119">
        <f t="shared" si="34"/>
        <v>0</v>
      </c>
      <c r="AV49" s="128" t="s">
        <v>689</v>
      </c>
      <c r="AW49" s="128">
        <v>8.3330000000000002</v>
      </c>
      <c r="AX49" s="128">
        <v>0</v>
      </c>
      <c r="AY49" s="128">
        <v>8.3330000000000002</v>
      </c>
      <c r="AZ49" s="128"/>
      <c r="BA49" s="128">
        <v>8.3330000000000002</v>
      </c>
      <c r="BB49" s="128">
        <v>0</v>
      </c>
      <c r="BC49" s="119">
        <f t="shared" si="35"/>
        <v>24.999000000000002</v>
      </c>
      <c r="BD49" s="119">
        <f t="shared" si="36"/>
        <v>0</v>
      </c>
      <c r="BE49" s="128" t="s">
        <v>689</v>
      </c>
      <c r="BF49" s="119">
        <f t="shared" si="37"/>
        <v>99.996000000000009</v>
      </c>
      <c r="BG49" s="119">
        <f t="shared" si="38"/>
        <v>0</v>
      </c>
      <c r="BH49" s="105">
        <f t="shared" si="39"/>
        <v>0</v>
      </c>
    </row>
    <row r="50" spans="1:60" ht="121.5" x14ac:dyDescent="0.3">
      <c r="A50" s="19" t="s">
        <v>712</v>
      </c>
      <c r="B50" s="19" t="s">
        <v>167</v>
      </c>
      <c r="C50" s="20" t="s">
        <v>8</v>
      </c>
      <c r="D50" s="21" t="s">
        <v>214</v>
      </c>
      <c r="E50" s="54" t="s">
        <v>221</v>
      </c>
      <c r="F50" s="50" t="s">
        <v>301</v>
      </c>
      <c r="G50" s="55">
        <v>1</v>
      </c>
      <c r="H50" s="55">
        <v>1</v>
      </c>
      <c r="I50" s="55">
        <v>1</v>
      </c>
      <c r="J50" s="55">
        <v>1</v>
      </c>
      <c r="K50" s="55">
        <v>1</v>
      </c>
      <c r="L50" s="55">
        <v>1</v>
      </c>
      <c r="M50" s="50" t="s">
        <v>222</v>
      </c>
      <c r="N50" s="50" t="s">
        <v>223</v>
      </c>
      <c r="O50" s="51" t="s">
        <v>28</v>
      </c>
      <c r="P50" s="25" t="s">
        <v>1102</v>
      </c>
      <c r="Q50" s="39" t="s">
        <v>224</v>
      </c>
      <c r="R50" s="53" t="s">
        <v>225</v>
      </c>
      <c r="S50" s="27" t="s">
        <v>732</v>
      </c>
      <c r="T50" s="34" t="s">
        <v>167</v>
      </c>
      <c r="U50" s="99" t="s">
        <v>220</v>
      </c>
      <c r="V50" s="128">
        <v>10</v>
      </c>
      <c r="W50" s="128">
        <v>0</v>
      </c>
      <c r="X50" s="128">
        <v>20</v>
      </c>
      <c r="Y50" s="128">
        <v>0</v>
      </c>
      <c r="Z50" s="128">
        <v>20</v>
      </c>
      <c r="AA50" s="128">
        <v>0</v>
      </c>
      <c r="AB50" s="119">
        <f t="shared" si="30"/>
        <v>50</v>
      </c>
      <c r="AC50" s="119">
        <f t="shared" si="30"/>
        <v>0</v>
      </c>
      <c r="AD50" s="128" t="s">
        <v>689</v>
      </c>
      <c r="AE50" s="128">
        <v>40</v>
      </c>
      <c r="AF50" s="128">
        <v>0</v>
      </c>
      <c r="AG50" s="128">
        <v>10</v>
      </c>
      <c r="AH50" s="128">
        <v>0</v>
      </c>
      <c r="AI50" s="128">
        <v>0</v>
      </c>
      <c r="AJ50" s="128">
        <v>0</v>
      </c>
      <c r="AK50" s="119">
        <f t="shared" si="31"/>
        <v>50</v>
      </c>
      <c r="AL50" s="119">
        <f t="shared" si="32"/>
        <v>0</v>
      </c>
      <c r="AM50" s="128" t="s">
        <v>689</v>
      </c>
      <c r="AN50" s="128">
        <v>0</v>
      </c>
      <c r="AO50" s="128">
        <v>0</v>
      </c>
      <c r="AP50" s="128">
        <v>0</v>
      </c>
      <c r="AQ50" s="128">
        <v>0</v>
      </c>
      <c r="AR50" s="128">
        <v>0</v>
      </c>
      <c r="AS50" s="128">
        <v>0</v>
      </c>
      <c r="AT50" s="119">
        <f t="shared" si="33"/>
        <v>0</v>
      </c>
      <c r="AU50" s="119">
        <f t="shared" si="34"/>
        <v>0</v>
      </c>
      <c r="AV50" s="128" t="s">
        <v>689</v>
      </c>
      <c r="AW50" s="128">
        <v>0</v>
      </c>
      <c r="AX50" s="128">
        <v>0</v>
      </c>
      <c r="AY50" s="128">
        <v>0</v>
      </c>
      <c r="AZ50" s="128">
        <v>0</v>
      </c>
      <c r="BA50" s="128">
        <v>0</v>
      </c>
      <c r="BB50" s="128">
        <v>0</v>
      </c>
      <c r="BC50" s="119">
        <f t="shared" si="35"/>
        <v>0</v>
      </c>
      <c r="BD50" s="119">
        <f t="shared" si="36"/>
        <v>0</v>
      </c>
      <c r="BE50" s="128" t="s">
        <v>689</v>
      </c>
      <c r="BF50" s="119">
        <f t="shared" si="37"/>
        <v>100</v>
      </c>
      <c r="BG50" s="119">
        <f t="shared" si="38"/>
        <v>0</v>
      </c>
      <c r="BH50" s="105">
        <f t="shared" si="39"/>
        <v>0</v>
      </c>
    </row>
    <row r="51" spans="1:60" ht="102" customHeight="1" x14ac:dyDescent="0.3">
      <c r="A51" s="19" t="s">
        <v>712</v>
      </c>
      <c r="B51" s="19" t="s">
        <v>167</v>
      </c>
      <c r="C51" s="20" t="s">
        <v>8</v>
      </c>
      <c r="D51" s="21" t="s">
        <v>226</v>
      </c>
      <c r="E51" s="59" t="s">
        <v>658</v>
      </c>
      <c r="F51" s="19" t="s">
        <v>625</v>
      </c>
      <c r="G51" s="55">
        <v>0.15</v>
      </c>
      <c r="H51" s="55">
        <v>0.3</v>
      </c>
      <c r="I51" s="55">
        <v>0.3</v>
      </c>
      <c r="J51" s="55">
        <v>0.2</v>
      </c>
      <c r="K51" s="55">
        <v>0.1</v>
      </c>
      <c r="L51" s="55">
        <v>0.3</v>
      </c>
      <c r="M51" s="50" t="s">
        <v>227</v>
      </c>
      <c r="N51" s="51" t="s">
        <v>228</v>
      </c>
      <c r="O51" s="51" t="s">
        <v>28</v>
      </c>
      <c r="P51" s="25" t="s">
        <v>1102</v>
      </c>
      <c r="Q51" s="39" t="s">
        <v>229</v>
      </c>
      <c r="R51" s="53" t="s">
        <v>230</v>
      </c>
      <c r="S51" s="27" t="s">
        <v>732</v>
      </c>
      <c r="T51" s="34" t="s">
        <v>167</v>
      </c>
      <c r="U51" s="99" t="s">
        <v>231</v>
      </c>
      <c r="V51" s="128">
        <v>3</v>
      </c>
      <c r="W51" s="128">
        <v>0</v>
      </c>
      <c r="X51" s="128">
        <v>0</v>
      </c>
      <c r="Y51" s="128">
        <v>0</v>
      </c>
      <c r="Z51" s="128">
        <v>1</v>
      </c>
      <c r="AA51" s="128">
        <v>0</v>
      </c>
      <c r="AB51" s="119">
        <f t="shared" si="30"/>
        <v>4</v>
      </c>
      <c r="AC51" s="119">
        <f t="shared" si="30"/>
        <v>0</v>
      </c>
      <c r="AD51" s="129" t="s">
        <v>689</v>
      </c>
      <c r="AE51" s="128">
        <v>3</v>
      </c>
      <c r="AF51" s="128">
        <v>0</v>
      </c>
      <c r="AG51" s="128">
        <v>3</v>
      </c>
      <c r="AH51" s="128">
        <v>0</v>
      </c>
      <c r="AI51" s="128">
        <v>3</v>
      </c>
      <c r="AJ51" s="128">
        <v>0</v>
      </c>
      <c r="AK51" s="119">
        <f t="shared" si="31"/>
        <v>9</v>
      </c>
      <c r="AL51" s="119">
        <f t="shared" si="32"/>
        <v>0</v>
      </c>
      <c r="AM51" s="129" t="s">
        <v>689</v>
      </c>
      <c r="AN51" s="128">
        <v>2</v>
      </c>
      <c r="AO51" s="128">
        <v>0</v>
      </c>
      <c r="AP51" s="128">
        <v>3</v>
      </c>
      <c r="AQ51" s="128">
        <v>0</v>
      </c>
      <c r="AR51" s="128">
        <v>3</v>
      </c>
      <c r="AS51" s="128">
        <v>0</v>
      </c>
      <c r="AT51" s="119">
        <f t="shared" si="33"/>
        <v>8</v>
      </c>
      <c r="AU51" s="119">
        <f t="shared" si="34"/>
        <v>0</v>
      </c>
      <c r="AV51" s="129" t="s">
        <v>689</v>
      </c>
      <c r="AW51" s="128">
        <v>3</v>
      </c>
      <c r="AX51" s="128">
        <v>0</v>
      </c>
      <c r="AY51" s="128">
        <v>3</v>
      </c>
      <c r="AZ51" s="128">
        <v>0</v>
      </c>
      <c r="BA51" s="128">
        <v>3</v>
      </c>
      <c r="BB51" s="128">
        <v>0</v>
      </c>
      <c r="BC51" s="119">
        <f t="shared" si="35"/>
        <v>9</v>
      </c>
      <c r="BD51" s="119">
        <f t="shared" si="36"/>
        <v>0</v>
      </c>
      <c r="BE51" s="129" t="s">
        <v>689</v>
      </c>
      <c r="BF51" s="119">
        <f t="shared" si="37"/>
        <v>30</v>
      </c>
      <c r="BG51" s="119">
        <f t="shared" si="38"/>
        <v>0</v>
      </c>
      <c r="BH51" s="105">
        <f t="shared" si="39"/>
        <v>0</v>
      </c>
    </row>
    <row r="52" spans="1:60" ht="121.5" x14ac:dyDescent="0.3">
      <c r="A52" s="19" t="s">
        <v>712</v>
      </c>
      <c r="B52" s="19" t="s">
        <v>167</v>
      </c>
      <c r="C52" s="20" t="s">
        <v>8</v>
      </c>
      <c r="D52" s="21" t="s">
        <v>1069</v>
      </c>
      <c r="E52" s="54" t="s">
        <v>232</v>
      </c>
      <c r="F52" s="19" t="s">
        <v>625</v>
      </c>
      <c r="G52" s="55">
        <v>0.05</v>
      </c>
      <c r="H52" s="55">
        <v>0.5</v>
      </c>
      <c r="I52" s="55">
        <v>0.25</v>
      </c>
      <c r="J52" s="55">
        <v>0.1</v>
      </c>
      <c r="K52" s="55">
        <v>0.1</v>
      </c>
      <c r="L52" s="55">
        <v>1</v>
      </c>
      <c r="M52" s="50" t="s">
        <v>233</v>
      </c>
      <c r="N52" s="50" t="s">
        <v>234</v>
      </c>
      <c r="O52" s="51" t="s">
        <v>28</v>
      </c>
      <c r="P52" s="25" t="s">
        <v>1102</v>
      </c>
      <c r="Q52" s="39" t="s">
        <v>235</v>
      </c>
      <c r="R52" s="53" t="s">
        <v>236</v>
      </c>
      <c r="S52" s="27" t="s">
        <v>732</v>
      </c>
      <c r="T52" s="34" t="s">
        <v>167</v>
      </c>
      <c r="U52" s="99" t="s">
        <v>237</v>
      </c>
      <c r="V52" s="128">
        <v>0</v>
      </c>
      <c r="W52" s="128">
        <v>0</v>
      </c>
      <c r="X52" s="128">
        <v>10</v>
      </c>
      <c r="Y52" s="128">
        <v>0</v>
      </c>
      <c r="Z52" s="128">
        <v>15</v>
      </c>
      <c r="AA52" s="128">
        <v>0</v>
      </c>
      <c r="AB52" s="119">
        <f t="shared" si="30"/>
        <v>25</v>
      </c>
      <c r="AC52" s="119">
        <f t="shared" si="30"/>
        <v>0</v>
      </c>
      <c r="AD52" s="129" t="s">
        <v>689</v>
      </c>
      <c r="AE52" s="128">
        <v>5</v>
      </c>
      <c r="AF52" s="128">
        <v>0</v>
      </c>
      <c r="AG52" s="128">
        <v>10</v>
      </c>
      <c r="AH52" s="128">
        <v>0</v>
      </c>
      <c r="AI52" s="128">
        <v>10</v>
      </c>
      <c r="AJ52" s="128">
        <v>0</v>
      </c>
      <c r="AK52" s="119">
        <f t="shared" si="31"/>
        <v>25</v>
      </c>
      <c r="AL52" s="119">
        <f t="shared" si="32"/>
        <v>0</v>
      </c>
      <c r="AM52" s="129" t="s">
        <v>689</v>
      </c>
      <c r="AN52" s="128">
        <v>0</v>
      </c>
      <c r="AO52" s="128">
        <v>0</v>
      </c>
      <c r="AP52" s="128">
        <v>15</v>
      </c>
      <c r="AQ52" s="128">
        <v>0</v>
      </c>
      <c r="AR52" s="128">
        <v>10</v>
      </c>
      <c r="AS52" s="128">
        <v>0</v>
      </c>
      <c r="AT52" s="119">
        <f t="shared" si="33"/>
        <v>25</v>
      </c>
      <c r="AU52" s="119">
        <f t="shared" si="34"/>
        <v>0</v>
      </c>
      <c r="AV52" s="129" t="s">
        <v>689</v>
      </c>
      <c r="AW52" s="128">
        <v>0</v>
      </c>
      <c r="AX52" s="128">
        <v>0</v>
      </c>
      <c r="AY52" s="128">
        <v>0</v>
      </c>
      <c r="AZ52" s="128">
        <v>0</v>
      </c>
      <c r="BA52" s="128">
        <v>25</v>
      </c>
      <c r="BB52" s="128">
        <v>0</v>
      </c>
      <c r="BC52" s="119">
        <f t="shared" si="35"/>
        <v>25</v>
      </c>
      <c r="BD52" s="119">
        <f t="shared" si="36"/>
        <v>0</v>
      </c>
      <c r="BE52" s="129" t="s">
        <v>689</v>
      </c>
      <c r="BF52" s="119">
        <f t="shared" si="37"/>
        <v>100</v>
      </c>
      <c r="BG52" s="119">
        <f t="shared" si="38"/>
        <v>0</v>
      </c>
      <c r="BH52" s="105">
        <f t="shared" si="39"/>
        <v>0</v>
      </c>
    </row>
    <row r="53" spans="1:60" ht="121.5" x14ac:dyDescent="0.3">
      <c r="A53" s="19" t="s">
        <v>712</v>
      </c>
      <c r="B53" s="19" t="s">
        <v>167</v>
      </c>
      <c r="C53" s="20" t="s">
        <v>8</v>
      </c>
      <c r="D53" s="21" t="s">
        <v>238</v>
      </c>
      <c r="E53" s="54" t="s">
        <v>239</v>
      </c>
      <c r="F53" s="50" t="s">
        <v>301</v>
      </c>
      <c r="G53" s="55">
        <v>1</v>
      </c>
      <c r="H53" s="55">
        <v>1</v>
      </c>
      <c r="I53" s="55">
        <v>1</v>
      </c>
      <c r="J53" s="55">
        <v>1</v>
      </c>
      <c r="K53" s="55">
        <v>1</v>
      </c>
      <c r="L53" s="55">
        <v>1</v>
      </c>
      <c r="M53" s="50" t="s">
        <v>240</v>
      </c>
      <c r="N53" s="50" t="s">
        <v>241</v>
      </c>
      <c r="O53" s="51" t="s">
        <v>28</v>
      </c>
      <c r="P53" s="25" t="s">
        <v>1102</v>
      </c>
      <c r="Q53" s="39" t="s">
        <v>242</v>
      </c>
      <c r="R53" s="53" t="s">
        <v>243</v>
      </c>
      <c r="S53" s="27" t="s">
        <v>732</v>
      </c>
      <c r="T53" s="34" t="s">
        <v>167</v>
      </c>
      <c r="U53" s="99" t="s">
        <v>244</v>
      </c>
      <c r="V53" s="128">
        <v>0</v>
      </c>
      <c r="W53" s="128">
        <v>0</v>
      </c>
      <c r="X53" s="128">
        <v>10</v>
      </c>
      <c r="Y53" s="128">
        <v>0</v>
      </c>
      <c r="Z53" s="128">
        <v>15</v>
      </c>
      <c r="AA53" s="128">
        <v>0</v>
      </c>
      <c r="AB53" s="119">
        <f t="shared" si="30"/>
        <v>25</v>
      </c>
      <c r="AC53" s="119">
        <f t="shared" si="30"/>
        <v>0</v>
      </c>
      <c r="AD53" s="128" t="s">
        <v>689</v>
      </c>
      <c r="AE53" s="128">
        <v>5</v>
      </c>
      <c r="AF53" s="128">
        <v>0</v>
      </c>
      <c r="AG53" s="128">
        <v>10</v>
      </c>
      <c r="AH53" s="128">
        <v>0</v>
      </c>
      <c r="AI53" s="128">
        <v>10</v>
      </c>
      <c r="AJ53" s="128">
        <v>0</v>
      </c>
      <c r="AK53" s="119">
        <f t="shared" si="31"/>
        <v>25</v>
      </c>
      <c r="AL53" s="119">
        <f t="shared" si="32"/>
        <v>0</v>
      </c>
      <c r="AM53" s="128" t="s">
        <v>689</v>
      </c>
      <c r="AN53" s="128">
        <v>0</v>
      </c>
      <c r="AO53" s="128">
        <v>0</v>
      </c>
      <c r="AP53" s="128">
        <v>15</v>
      </c>
      <c r="AQ53" s="128">
        <v>0</v>
      </c>
      <c r="AR53" s="128">
        <v>10</v>
      </c>
      <c r="AS53" s="128">
        <v>0</v>
      </c>
      <c r="AT53" s="119">
        <f t="shared" si="33"/>
        <v>25</v>
      </c>
      <c r="AU53" s="119">
        <f t="shared" si="34"/>
        <v>0</v>
      </c>
      <c r="AV53" s="128" t="s">
        <v>689</v>
      </c>
      <c r="AW53" s="128">
        <v>0</v>
      </c>
      <c r="AX53" s="128">
        <v>0</v>
      </c>
      <c r="AY53" s="128">
        <v>0</v>
      </c>
      <c r="AZ53" s="128">
        <v>0</v>
      </c>
      <c r="BA53" s="128">
        <v>25</v>
      </c>
      <c r="BB53" s="128">
        <v>0</v>
      </c>
      <c r="BC53" s="119">
        <f t="shared" si="35"/>
        <v>25</v>
      </c>
      <c r="BD53" s="119">
        <f t="shared" si="36"/>
        <v>0</v>
      </c>
      <c r="BE53" s="128" t="s">
        <v>689</v>
      </c>
      <c r="BF53" s="119">
        <f t="shared" si="37"/>
        <v>100</v>
      </c>
      <c r="BG53" s="119">
        <f t="shared" si="38"/>
        <v>0</v>
      </c>
      <c r="BH53" s="105">
        <f t="shared" si="39"/>
        <v>0</v>
      </c>
    </row>
    <row r="54" spans="1:60" ht="94.5" x14ac:dyDescent="0.3">
      <c r="A54" s="19" t="s">
        <v>712</v>
      </c>
      <c r="B54" s="19" t="s">
        <v>167</v>
      </c>
      <c r="C54" s="20" t="s">
        <v>162</v>
      </c>
      <c r="D54" s="21" t="s">
        <v>181</v>
      </c>
      <c r="E54" s="54" t="s">
        <v>1089</v>
      </c>
      <c r="F54" s="50" t="s">
        <v>301</v>
      </c>
      <c r="G54" s="50">
        <v>1</v>
      </c>
      <c r="H54" s="50">
        <v>3</v>
      </c>
      <c r="I54" s="50">
        <v>3</v>
      </c>
      <c r="J54" s="50">
        <v>2</v>
      </c>
      <c r="K54" s="50">
        <v>0</v>
      </c>
      <c r="L54" s="50">
        <v>3</v>
      </c>
      <c r="M54" s="50" t="s">
        <v>245</v>
      </c>
      <c r="N54" s="51" t="s">
        <v>246</v>
      </c>
      <c r="O54" s="51" t="s">
        <v>12</v>
      </c>
      <c r="P54" s="25" t="s">
        <v>1102</v>
      </c>
      <c r="Q54" s="39" t="s">
        <v>247</v>
      </c>
      <c r="R54" s="53" t="s">
        <v>248</v>
      </c>
      <c r="S54" s="27" t="s">
        <v>732</v>
      </c>
      <c r="T54" s="34" t="s">
        <v>167</v>
      </c>
      <c r="U54" s="99" t="s">
        <v>249</v>
      </c>
      <c r="V54" s="128">
        <v>0</v>
      </c>
      <c r="W54" s="128">
        <v>0</v>
      </c>
      <c r="X54" s="128">
        <v>0</v>
      </c>
      <c r="Y54" s="128">
        <v>0</v>
      </c>
      <c r="Z54" s="128">
        <v>0</v>
      </c>
      <c r="AA54" s="128">
        <v>0</v>
      </c>
      <c r="AB54" s="119">
        <f t="shared" si="30"/>
        <v>0</v>
      </c>
      <c r="AC54" s="119">
        <f t="shared" si="30"/>
        <v>0</v>
      </c>
      <c r="AD54" s="128" t="s">
        <v>689</v>
      </c>
      <c r="AE54" s="128">
        <v>0</v>
      </c>
      <c r="AF54" s="128">
        <v>0</v>
      </c>
      <c r="AG54" s="128">
        <v>0</v>
      </c>
      <c r="AH54" s="128">
        <v>0</v>
      </c>
      <c r="AI54" s="128">
        <v>0</v>
      </c>
      <c r="AJ54" s="128">
        <v>0</v>
      </c>
      <c r="AK54" s="119">
        <f t="shared" si="31"/>
        <v>0</v>
      </c>
      <c r="AL54" s="119">
        <f t="shared" si="32"/>
        <v>0</v>
      </c>
      <c r="AM54" s="128" t="s">
        <v>689</v>
      </c>
      <c r="AN54" s="128">
        <v>0</v>
      </c>
      <c r="AO54" s="128">
        <v>0</v>
      </c>
      <c r="AP54" s="128">
        <v>0</v>
      </c>
      <c r="AQ54" s="128">
        <v>0</v>
      </c>
      <c r="AR54" s="128">
        <v>0</v>
      </c>
      <c r="AS54" s="128">
        <v>0</v>
      </c>
      <c r="AT54" s="119">
        <f t="shared" si="33"/>
        <v>0</v>
      </c>
      <c r="AU54" s="119">
        <f t="shared" si="34"/>
        <v>0</v>
      </c>
      <c r="AV54" s="128" t="s">
        <v>689</v>
      </c>
      <c r="AW54" s="128">
        <v>0</v>
      </c>
      <c r="AX54" s="128">
        <v>0</v>
      </c>
      <c r="AY54" s="128">
        <v>0</v>
      </c>
      <c r="AZ54" s="128">
        <v>0</v>
      </c>
      <c r="BA54" s="128">
        <v>3</v>
      </c>
      <c r="BB54" s="128">
        <v>0</v>
      </c>
      <c r="BC54" s="119">
        <f t="shared" si="35"/>
        <v>3</v>
      </c>
      <c r="BD54" s="119">
        <f t="shared" si="36"/>
        <v>0</v>
      </c>
      <c r="BE54" s="128" t="s">
        <v>689</v>
      </c>
      <c r="BF54" s="119">
        <f t="shared" si="37"/>
        <v>3</v>
      </c>
      <c r="BG54" s="119">
        <f t="shared" si="38"/>
        <v>0</v>
      </c>
      <c r="BH54" s="105">
        <f t="shared" si="39"/>
        <v>0</v>
      </c>
    </row>
    <row r="55" spans="1:60" ht="110.25" customHeight="1" x14ac:dyDescent="0.3">
      <c r="A55" s="19" t="s">
        <v>707</v>
      </c>
      <c r="B55" s="19" t="s">
        <v>257</v>
      </c>
      <c r="C55" s="20" t="s">
        <v>250</v>
      </c>
      <c r="D55" s="21" t="s">
        <v>251</v>
      </c>
      <c r="E55" s="20" t="s">
        <v>252</v>
      </c>
      <c r="F55" s="19" t="s">
        <v>625</v>
      </c>
      <c r="G55" s="23">
        <v>1</v>
      </c>
      <c r="H55" s="23">
        <v>1</v>
      </c>
      <c r="I55" s="23">
        <v>1</v>
      </c>
      <c r="J55" s="23">
        <v>1</v>
      </c>
      <c r="K55" s="23">
        <v>1</v>
      </c>
      <c r="L55" s="60">
        <v>1</v>
      </c>
      <c r="M55" s="24" t="s">
        <v>253</v>
      </c>
      <c r="N55" s="25" t="s">
        <v>254</v>
      </c>
      <c r="O55" s="25" t="s">
        <v>77</v>
      </c>
      <c r="P55" s="25" t="s">
        <v>1100</v>
      </c>
      <c r="Q55" s="26" t="s">
        <v>255</v>
      </c>
      <c r="R55" s="27" t="s">
        <v>256</v>
      </c>
      <c r="S55" s="27" t="s">
        <v>732</v>
      </c>
      <c r="T55" s="27" t="s">
        <v>257</v>
      </c>
      <c r="U55" s="96" t="s">
        <v>258</v>
      </c>
      <c r="V55" s="121">
        <v>1</v>
      </c>
      <c r="W55" s="121">
        <v>0</v>
      </c>
      <c r="X55" s="121">
        <v>1</v>
      </c>
      <c r="Y55" s="121">
        <v>0</v>
      </c>
      <c r="Z55" s="121">
        <v>1</v>
      </c>
      <c r="AA55" s="121">
        <v>0</v>
      </c>
      <c r="AB55" s="119">
        <f t="shared" ref="AB55:AC57" si="40">V55+X55+Z55</f>
        <v>3</v>
      </c>
      <c r="AC55" s="119">
        <f t="shared" si="40"/>
        <v>0</v>
      </c>
      <c r="AD55" s="114" t="s">
        <v>689</v>
      </c>
      <c r="AE55" s="121">
        <v>1</v>
      </c>
      <c r="AF55" s="121">
        <v>0</v>
      </c>
      <c r="AG55" s="121">
        <v>1</v>
      </c>
      <c r="AH55" s="121">
        <v>0</v>
      </c>
      <c r="AI55" s="121">
        <v>1</v>
      </c>
      <c r="AJ55" s="121">
        <v>0</v>
      </c>
      <c r="AK55" s="119">
        <f t="shared" si="31"/>
        <v>3</v>
      </c>
      <c r="AL55" s="119">
        <f t="shared" si="32"/>
        <v>0</v>
      </c>
      <c r="AM55" s="114" t="s">
        <v>689</v>
      </c>
      <c r="AN55" s="121">
        <v>1</v>
      </c>
      <c r="AO55" s="121">
        <v>0</v>
      </c>
      <c r="AP55" s="121">
        <v>1</v>
      </c>
      <c r="AQ55" s="121">
        <v>0</v>
      </c>
      <c r="AR55" s="121">
        <v>1</v>
      </c>
      <c r="AS55" s="121">
        <v>0</v>
      </c>
      <c r="AT55" s="119">
        <f t="shared" si="33"/>
        <v>3</v>
      </c>
      <c r="AU55" s="119">
        <f t="shared" si="34"/>
        <v>0</v>
      </c>
      <c r="AV55" s="114" t="s">
        <v>689</v>
      </c>
      <c r="AW55" s="121">
        <v>1</v>
      </c>
      <c r="AX55" s="121">
        <v>0</v>
      </c>
      <c r="AY55" s="121">
        <v>1</v>
      </c>
      <c r="AZ55" s="121">
        <v>0</v>
      </c>
      <c r="BA55" s="121">
        <v>1</v>
      </c>
      <c r="BB55" s="121">
        <v>0</v>
      </c>
      <c r="BC55" s="119">
        <f t="shared" si="35"/>
        <v>3</v>
      </c>
      <c r="BD55" s="119">
        <f t="shared" si="36"/>
        <v>0</v>
      </c>
      <c r="BE55" s="114" t="s">
        <v>689</v>
      </c>
      <c r="BF55" s="119">
        <f t="shared" si="37"/>
        <v>12</v>
      </c>
      <c r="BG55" s="119">
        <f t="shared" si="38"/>
        <v>0</v>
      </c>
      <c r="BH55" s="105">
        <f t="shared" si="39"/>
        <v>0</v>
      </c>
    </row>
    <row r="56" spans="1:60" ht="171.75" customHeight="1" x14ac:dyDescent="0.3">
      <c r="A56" s="19" t="s">
        <v>707</v>
      </c>
      <c r="B56" s="19" t="s">
        <v>257</v>
      </c>
      <c r="C56" s="20" t="s">
        <v>250</v>
      </c>
      <c r="D56" s="21" t="s">
        <v>259</v>
      </c>
      <c r="E56" s="20" t="s">
        <v>260</v>
      </c>
      <c r="F56" s="19" t="s">
        <v>625</v>
      </c>
      <c r="G56" s="23">
        <v>1</v>
      </c>
      <c r="H56" s="23">
        <v>1</v>
      </c>
      <c r="I56" s="23">
        <v>1</v>
      </c>
      <c r="J56" s="23">
        <v>1</v>
      </c>
      <c r="K56" s="23">
        <v>1</v>
      </c>
      <c r="L56" s="61" t="s">
        <v>261</v>
      </c>
      <c r="M56" s="24" t="s">
        <v>262</v>
      </c>
      <c r="N56" s="25" t="s">
        <v>263</v>
      </c>
      <c r="O56" s="25" t="s">
        <v>77</v>
      </c>
      <c r="P56" s="25" t="s">
        <v>1100</v>
      </c>
      <c r="Q56" s="26" t="s">
        <v>264</v>
      </c>
      <c r="R56" s="27" t="s">
        <v>265</v>
      </c>
      <c r="S56" s="27" t="s">
        <v>732</v>
      </c>
      <c r="T56" s="27" t="s">
        <v>257</v>
      </c>
      <c r="U56" s="96" t="s">
        <v>266</v>
      </c>
      <c r="V56" s="121">
        <v>8.3000000000000007</v>
      </c>
      <c r="W56" s="121">
        <v>0</v>
      </c>
      <c r="X56" s="121">
        <v>8.3000000000000007</v>
      </c>
      <c r="Y56" s="121">
        <v>0</v>
      </c>
      <c r="Z56" s="121">
        <v>8.3000000000000007</v>
      </c>
      <c r="AA56" s="121">
        <v>0</v>
      </c>
      <c r="AB56" s="119">
        <f t="shared" si="40"/>
        <v>24.900000000000002</v>
      </c>
      <c r="AC56" s="119">
        <f t="shared" si="40"/>
        <v>0</v>
      </c>
      <c r="AD56" s="114" t="s">
        <v>689</v>
      </c>
      <c r="AE56" s="121">
        <v>8.3000000000000007</v>
      </c>
      <c r="AF56" s="121">
        <v>0</v>
      </c>
      <c r="AG56" s="121">
        <v>8.3000000000000007</v>
      </c>
      <c r="AH56" s="121">
        <v>0</v>
      </c>
      <c r="AI56" s="121">
        <v>8.3000000000000007</v>
      </c>
      <c r="AJ56" s="121">
        <v>0</v>
      </c>
      <c r="AK56" s="119">
        <f t="shared" si="31"/>
        <v>24.900000000000002</v>
      </c>
      <c r="AL56" s="119">
        <f t="shared" si="32"/>
        <v>0</v>
      </c>
      <c r="AM56" s="114" t="s">
        <v>689</v>
      </c>
      <c r="AN56" s="121">
        <v>8.3000000000000007</v>
      </c>
      <c r="AO56" s="121">
        <v>0</v>
      </c>
      <c r="AP56" s="121">
        <v>8.3000000000000007</v>
      </c>
      <c r="AQ56" s="121">
        <v>0</v>
      </c>
      <c r="AR56" s="121">
        <v>8.3000000000000007</v>
      </c>
      <c r="AS56" s="121">
        <v>0</v>
      </c>
      <c r="AT56" s="119">
        <f t="shared" si="33"/>
        <v>24.900000000000002</v>
      </c>
      <c r="AU56" s="119">
        <f t="shared" si="34"/>
        <v>0</v>
      </c>
      <c r="AV56" s="114" t="s">
        <v>689</v>
      </c>
      <c r="AW56" s="121">
        <v>8.3000000000000007</v>
      </c>
      <c r="AX56" s="121">
        <v>0</v>
      </c>
      <c r="AY56" s="121">
        <v>8.3000000000000007</v>
      </c>
      <c r="AZ56" s="121">
        <v>0</v>
      </c>
      <c r="BA56" s="121">
        <v>8.3000000000000007</v>
      </c>
      <c r="BB56" s="121">
        <v>0</v>
      </c>
      <c r="BC56" s="119">
        <f t="shared" si="35"/>
        <v>24.900000000000002</v>
      </c>
      <c r="BD56" s="119">
        <f t="shared" si="36"/>
        <v>0</v>
      </c>
      <c r="BE56" s="114" t="s">
        <v>689</v>
      </c>
      <c r="BF56" s="119">
        <f t="shared" si="37"/>
        <v>99.600000000000009</v>
      </c>
      <c r="BG56" s="119">
        <f t="shared" si="38"/>
        <v>0</v>
      </c>
      <c r="BH56" s="105">
        <f t="shared" si="39"/>
        <v>0</v>
      </c>
    </row>
    <row r="57" spans="1:60" ht="141.75" customHeight="1" x14ac:dyDescent="0.3">
      <c r="A57" s="19" t="s">
        <v>707</v>
      </c>
      <c r="B57" s="19" t="s">
        <v>257</v>
      </c>
      <c r="C57" s="20" t="s">
        <v>30</v>
      </c>
      <c r="D57" s="21" t="s">
        <v>267</v>
      </c>
      <c r="E57" s="20" t="s">
        <v>268</v>
      </c>
      <c r="F57" s="19" t="s">
        <v>625</v>
      </c>
      <c r="G57" s="24">
        <v>0</v>
      </c>
      <c r="H57" s="24">
        <v>2</v>
      </c>
      <c r="I57" s="24">
        <v>0</v>
      </c>
      <c r="J57" s="24">
        <v>0</v>
      </c>
      <c r="K57" s="24">
        <v>0</v>
      </c>
      <c r="L57" s="24">
        <v>2</v>
      </c>
      <c r="M57" s="24" t="s">
        <v>269</v>
      </c>
      <c r="N57" s="25" t="s">
        <v>270</v>
      </c>
      <c r="O57" s="25" t="s">
        <v>12</v>
      </c>
      <c r="P57" s="25" t="s">
        <v>1096</v>
      </c>
      <c r="Q57" s="26" t="s">
        <v>271</v>
      </c>
      <c r="R57" s="25" t="s">
        <v>272</v>
      </c>
      <c r="S57" s="27" t="s">
        <v>732</v>
      </c>
      <c r="T57" s="27" t="s">
        <v>257</v>
      </c>
      <c r="U57" s="96" t="s">
        <v>273</v>
      </c>
      <c r="V57" s="121">
        <v>0</v>
      </c>
      <c r="W57" s="121">
        <v>0</v>
      </c>
      <c r="X57" s="121">
        <v>0</v>
      </c>
      <c r="Y57" s="121">
        <v>0</v>
      </c>
      <c r="Z57" s="121">
        <v>0.5</v>
      </c>
      <c r="AA57" s="121">
        <v>0</v>
      </c>
      <c r="AB57" s="119">
        <f t="shared" si="40"/>
        <v>0.5</v>
      </c>
      <c r="AC57" s="119">
        <f t="shared" si="40"/>
        <v>0</v>
      </c>
      <c r="AD57" s="114" t="s">
        <v>689</v>
      </c>
      <c r="AE57" s="121">
        <v>0.5</v>
      </c>
      <c r="AF57" s="121">
        <v>0</v>
      </c>
      <c r="AG57" s="121">
        <v>0.5</v>
      </c>
      <c r="AH57" s="121">
        <v>0</v>
      </c>
      <c r="AI57" s="121">
        <v>0.5</v>
      </c>
      <c r="AJ57" s="121">
        <v>0</v>
      </c>
      <c r="AK57" s="119">
        <f t="shared" si="31"/>
        <v>1.5</v>
      </c>
      <c r="AL57" s="119">
        <f t="shared" si="32"/>
        <v>0</v>
      </c>
      <c r="AM57" s="114" t="s">
        <v>689</v>
      </c>
      <c r="AN57" s="121">
        <v>0</v>
      </c>
      <c r="AO57" s="121">
        <v>0</v>
      </c>
      <c r="AP57" s="121">
        <v>0</v>
      </c>
      <c r="AQ57" s="121">
        <v>0</v>
      </c>
      <c r="AR57" s="121">
        <v>0</v>
      </c>
      <c r="AS57" s="121">
        <v>0</v>
      </c>
      <c r="AT57" s="119">
        <f t="shared" si="33"/>
        <v>0</v>
      </c>
      <c r="AU57" s="119">
        <f t="shared" si="34"/>
        <v>0</v>
      </c>
      <c r="AV57" s="114" t="s">
        <v>689</v>
      </c>
      <c r="AW57" s="121">
        <v>0</v>
      </c>
      <c r="AX57" s="121">
        <v>0</v>
      </c>
      <c r="AY57" s="121">
        <v>0</v>
      </c>
      <c r="AZ57" s="121">
        <v>0</v>
      </c>
      <c r="BA57" s="121">
        <v>0</v>
      </c>
      <c r="BB57" s="121">
        <v>0</v>
      </c>
      <c r="BC57" s="119">
        <f t="shared" si="35"/>
        <v>0</v>
      </c>
      <c r="BD57" s="119">
        <f t="shared" si="36"/>
        <v>0</v>
      </c>
      <c r="BE57" s="114" t="s">
        <v>689</v>
      </c>
      <c r="BF57" s="119">
        <f t="shared" si="37"/>
        <v>2</v>
      </c>
      <c r="BG57" s="119">
        <f t="shared" si="38"/>
        <v>0</v>
      </c>
      <c r="BH57" s="105">
        <f t="shared" si="39"/>
        <v>0</v>
      </c>
    </row>
    <row r="58" spans="1:60" ht="148.5" x14ac:dyDescent="0.3">
      <c r="A58" s="19" t="s">
        <v>1070</v>
      </c>
      <c r="B58" s="19" t="s">
        <v>280</v>
      </c>
      <c r="C58" s="20" t="s">
        <v>274</v>
      </c>
      <c r="D58" s="21" t="s">
        <v>275</v>
      </c>
      <c r="E58" s="20" t="s">
        <v>276</v>
      </c>
      <c r="F58" s="19" t="s">
        <v>625</v>
      </c>
      <c r="G58" s="24">
        <v>0</v>
      </c>
      <c r="H58" s="23">
        <v>1</v>
      </c>
      <c r="I58" s="23">
        <v>1</v>
      </c>
      <c r="J58" s="23">
        <v>1</v>
      </c>
      <c r="K58" s="23">
        <v>1</v>
      </c>
      <c r="L58" s="24">
        <v>100</v>
      </c>
      <c r="M58" s="24" t="s">
        <v>277</v>
      </c>
      <c r="N58" s="24" t="s">
        <v>278</v>
      </c>
      <c r="O58" s="25" t="s">
        <v>12</v>
      </c>
      <c r="P58" s="25" t="s">
        <v>1100</v>
      </c>
      <c r="Q58" s="39" t="s">
        <v>279</v>
      </c>
      <c r="R58" s="44" t="s">
        <v>1090</v>
      </c>
      <c r="S58" s="27" t="s">
        <v>732</v>
      </c>
      <c r="T58" s="27" t="s">
        <v>280</v>
      </c>
      <c r="U58" s="101" t="s">
        <v>281</v>
      </c>
      <c r="V58" s="121">
        <v>0</v>
      </c>
      <c r="W58" s="121">
        <v>0</v>
      </c>
      <c r="X58" s="121">
        <v>0</v>
      </c>
      <c r="Y58" s="121">
        <v>0</v>
      </c>
      <c r="Z58" s="121">
        <v>0</v>
      </c>
      <c r="AA58" s="121">
        <v>0</v>
      </c>
      <c r="AB58" s="119">
        <f t="shared" ref="AB58" si="41">V58+X58+Z58</f>
        <v>0</v>
      </c>
      <c r="AC58" s="119">
        <v>0</v>
      </c>
      <c r="AD58" s="114" t="s">
        <v>689</v>
      </c>
      <c r="AE58" s="120">
        <f>(100/9)</f>
        <v>11.111111111111111</v>
      </c>
      <c r="AF58" s="121">
        <v>0</v>
      </c>
      <c r="AG58" s="120">
        <f>(100/9)</f>
        <v>11.111111111111111</v>
      </c>
      <c r="AH58" s="121">
        <v>0</v>
      </c>
      <c r="AI58" s="120">
        <f>(100/9)</f>
        <v>11.111111111111111</v>
      </c>
      <c r="AJ58" s="121">
        <v>0</v>
      </c>
      <c r="AK58" s="119">
        <f t="shared" ref="AK58:AL58" si="42">AE58+AG58+AI58</f>
        <v>33.333333333333329</v>
      </c>
      <c r="AL58" s="119">
        <f t="shared" si="42"/>
        <v>0</v>
      </c>
      <c r="AM58" s="114" t="s">
        <v>689</v>
      </c>
      <c r="AN58" s="120">
        <f>(100/9)</f>
        <v>11.111111111111111</v>
      </c>
      <c r="AO58" s="121">
        <v>0</v>
      </c>
      <c r="AP58" s="120">
        <f>(100/9)</f>
        <v>11.111111111111111</v>
      </c>
      <c r="AQ58" s="121">
        <v>0</v>
      </c>
      <c r="AR58" s="120">
        <f>(100/9)</f>
        <v>11.111111111111111</v>
      </c>
      <c r="AS58" s="121">
        <v>0</v>
      </c>
      <c r="AT58" s="119">
        <f t="shared" ref="AT58:AU58" si="43">AN58+AP58+AR58</f>
        <v>33.333333333333329</v>
      </c>
      <c r="AU58" s="119">
        <f t="shared" si="43"/>
        <v>0</v>
      </c>
      <c r="AV58" s="114" t="s">
        <v>689</v>
      </c>
      <c r="AW58" s="120">
        <f>(100/9)</f>
        <v>11.111111111111111</v>
      </c>
      <c r="AX58" s="121">
        <v>0</v>
      </c>
      <c r="AY58" s="120">
        <f>(100/9)</f>
        <v>11.111111111111111</v>
      </c>
      <c r="AZ58" s="121">
        <v>0</v>
      </c>
      <c r="BA58" s="120">
        <f>(100/9)</f>
        <v>11.111111111111111</v>
      </c>
      <c r="BB58" s="121">
        <v>0</v>
      </c>
      <c r="BC58" s="119">
        <f t="shared" ref="BC58:BD58" si="44">AW58+AY58+BA58</f>
        <v>33.333333333333329</v>
      </c>
      <c r="BD58" s="119">
        <f t="shared" si="44"/>
        <v>0</v>
      </c>
      <c r="BE58" s="114" t="s">
        <v>689</v>
      </c>
      <c r="BF58" s="119">
        <f t="shared" ref="BF58:BG58" si="45">AB58+AK58+AT58+BC58</f>
        <v>99.999999999999986</v>
      </c>
      <c r="BG58" s="119">
        <f t="shared" si="45"/>
        <v>0</v>
      </c>
      <c r="BH58" s="105">
        <f t="shared" ref="BH58" si="46">IF(AND(BG58&gt;0,BF58&gt;0),BG58/BF58,0)</f>
        <v>0</v>
      </c>
    </row>
    <row r="59" spans="1:60" ht="81" customHeight="1" x14ac:dyDescent="0.3">
      <c r="A59" s="19" t="s">
        <v>709</v>
      </c>
      <c r="B59" s="19" t="s">
        <v>285</v>
      </c>
      <c r="C59" s="20" t="s">
        <v>30</v>
      </c>
      <c r="D59" s="21" t="s">
        <v>282</v>
      </c>
      <c r="E59" s="20" t="s">
        <v>1091</v>
      </c>
      <c r="F59" s="19" t="s">
        <v>625</v>
      </c>
      <c r="G59" s="24">
        <v>0</v>
      </c>
      <c r="H59" s="24">
        <v>3</v>
      </c>
      <c r="I59" s="24">
        <v>3</v>
      </c>
      <c r="J59" s="24">
        <v>3</v>
      </c>
      <c r="K59" s="24">
        <v>3</v>
      </c>
      <c r="L59" s="24">
        <v>1</v>
      </c>
      <c r="M59" s="24" t="s">
        <v>283</v>
      </c>
      <c r="N59" s="29" t="s">
        <v>1084</v>
      </c>
      <c r="O59" s="29" t="s">
        <v>12</v>
      </c>
      <c r="P59" s="25" t="s">
        <v>743</v>
      </c>
      <c r="Q59" s="62" t="s">
        <v>1085</v>
      </c>
      <c r="R59" s="51" t="s">
        <v>284</v>
      </c>
      <c r="S59" s="27" t="s">
        <v>734</v>
      </c>
      <c r="T59" s="27" t="s">
        <v>605</v>
      </c>
      <c r="U59" s="95" t="s">
        <v>286</v>
      </c>
      <c r="V59" s="129">
        <v>0</v>
      </c>
      <c r="W59" s="230">
        <v>0</v>
      </c>
      <c r="X59" s="129">
        <v>0</v>
      </c>
      <c r="Y59" s="230">
        <v>0</v>
      </c>
      <c r="Z59" s="129">
        <v>1</v>
      </c>
      <c r="AA59" s="230">
        <v>0</v>
      </c>
      <c r="AB59" s="132">
        <f t="shared" ref="AB59:AC65" si="47">V59+X59+Z59</f>
        <v>1</v>
      </c>
      <c r="AC59" s="132">
        <f t="shared" si="47"/>
        <v>0</v>
      </c>
      <c r="AD59" s="133" t="s">
        <v>689</v>
      </c>
      <c r="AE59" s="134">
        <v>0</v>
      </c>
      <c r="AF59" s="134">
        <v>0</v>
      </c>
      <c r="AG59" s="134">
        <v>0</v>
      </c>
      <c r="AH59" s="134">
        <v>0</v>
      </c>
      <c r="AI59" s="134">
        <v>1</v>
      </c>
      <c r="AJ59" s="134">
        <v>0</v>
      </c>
      <c r="AK59" s="132">
        <f t="shared" ref="AK59:AL59" si="48">AE59+AG59+AI59</f>
        <v>1</v>
      </c>
      <c r="AL59" s="132">
        <f t="shared" si="48"/>
        <v>0</v>
      </c>
      <c r="AM59" s="133" t="s">
        <v>689</v>
      </c>
      <c r="AN59" s="134">
        <v>0</v>
      </c>
      <c r="AO59" s="134">
        <v>0</v>
      </c>
      <c r="AP59" s="134">
        <v>0</v>
      </c>
      <c r="AQ59" s="134">
        <v>0</v>
      </c>
      <c r="AR59" s="135">
        <v>0</v>
      </c>
      <c r="AS59" s="135">
        <v>0</v>
      </c>
      <c r="AT59" s="132">
        <f t="shared" ref="AT59:AU59" si="49">AN59+AP59+AR59</f>
        <v>0</v>
      </c>
      <c r="AU59" s="132">
        <f t="shared" si="49"/>
        <v>0</v>
      </c>
      <c r="AV59" s="133" t="s">
        <v>689</v>
      </c>
      <c r="AW59" s="134">
        <v>1</v>
      </c>
      <c r="AX59" s="134">
        <v>0</v>
      </c>
      <c r="AY59" s="134">
        <v>0</v>
      </c>
      <c r="AZ59" s="134">
        <v>0</v>
      </c>
      <c r="BA59" s="134">
        <v>0</v>
      </c>
      <c r="BB59" s="134">
        <v>0</v>
      </c>
      <c r="BC59" s="132">
        <f t="shared" ref="BC59:BD59" si="50">AW59+AY59+BA59</f>
        <v>1</v>
      </c>
      <c r="BD59" s="132">
        <f t="shared" si="50"/>
        <v>0</v>
      </c>
      <c r="BE59" s="133" t="s">
        <v>689</v>
      </c>
      <c r="BF59" s="136">
        <f t="shared" ref="BF59:BG66" si="51">AB59+AK59+AT59+BC59</f>
        <v>3</v>
      </c>
      <c r="BG59" s="137">
        <f t="shared" si="51"/>
        <v>0</v>
      </c>
      <c r="BH59" s="106">
        <f t="shared" ref="BH59:BH66" si="52">IF(AND(BG59&gt;0,BF59&gt;0),BG59/BF59,0)</f>
        <v>0</v>
      </c>
    </row>
    <row r="60" spans="1:60" ht="81" customHeight="1" x14ac:dyDescent="0.3">
      <c r="A60" s="19" t="s">
        <v>709</v>
      </c>
      <c r="B60" s="19" t="s">
        <v>285</v>
      </c>
      <c r="C60" s="20" t="s">
        <v>30</v>
      </c>
      <c r="D60" s="21" t="s">
        <v>287</v>
      </c>
      <c r="E60" s="59" t="s">
        <v>288</v>
      </c>
      <c r="F60" s="19" t="s">
        <v>625</v>
      </c>
      <c r="G60" s="63">
        <v>0</v>
      </c>
      <c r="H60" s="63">
        <v>3000000</v>
      </c>
      <c r="I60" s="63">
        <v>3000000</v>
      </c>
      <c r="J60" s="63">
        <v>3000000</v>
      </c>
      <c r="K60" s="63">
        <v>3000000</v>
      </c>
      <c r="L60" s="63">
        <v>3000000</v>
      </c>
      <c r="M60" s="63" t="s">
        <v>289</v>
      </c>
      <c r="N60" s="64" t="s">
        <v>290</v>
      </c>
      <c r="O60" s="58" t="s">
        <v>12</v>
      </c>
      <c r="P60" s="25" t="s">
        <v>743</v>
      </c>
      <c r="Q60" s="65" t="s">
        <v>291</v>
      </c>
      <c r="R60" s="64" t="s">
        <v>292</v>
      </c>
      <c r="S60" s="27" t="s">
        <v>734</v>
      </c>
      <c r="T60" s="27" t="s">
        <v>605</v>
      </c>
      <c r="U60" s="227" t="s">
        <v>293</v>
      </c>
      <c r="V60" s="129">
        <v>0</v>
      </c>
      <c r="W60" s="230">
        <v>0</v>
      </c>
      <c r="X60" s="129">
        <v>0</v>
      </c>
      <c r="Y60" s="230">
        <v>0</v>
      </c>
      <c r="Z60" s="129">
        <v>0</v>
      </c>
      <c r="AA60" s="230">
        <v>0</v>
      </c>
      <c r="AB60" s="138">
        <f>V60+X60+Z60</f>
        <v>0</v>
      </c>
      <c r="AC60" s="138">
        <f t="shared" si="47"/>
        <v>0</v>
      </c>
      <c r="AD60" s="133" t="s">
        <v>689</v>
      </c>
      <c r="AE60" s="134">
        <v>0</v>
      </c>
      <c r="AF60" s="134">
        <v>0</v>
      </c>
      <c r="AG60" s="134">
        <v>0</v>
      </c>
      <c r="AH60" s="134">
        <v>0</v>
      </c>
      <c r="AI60" s="134">
        <v>0</v>
      </c>
      <c r="AJ60" s="134">
        <v>0</v>
      </c>
      <c r="AK60" s="138">
        <f>AE60+AG60+AI60</f>
        <v>0</v>
      </c>
      <c r="AL60" s="138">
        <f>AF60+AH60+AJ60</f>
        <v>0</v>
      </c>
      <c r="AM60" s="133" t="s">
        <v>689</v>
      </c>
      <c r="AN60" s="134">
        <v>0</v>
      </c>
      <c r="AO60" s="134">
        <v>0</v>
      </c>
      <c r="AP60" s="134">
        <v>0</v>
      </c>
      <c r="AQ60" s="134">
        <v>0</v>
      </c>
      <c r="AR60" s="135">
        <v>0</v>
      </c>
      <c r="AS60" s="135">
        <v>0</v>
      </c>
      <c r="AT60" s="138">
        <f>AN60+AP60+AR60</f>
        <v>0</v>
      </c>
      <c r="AU60" s="138">
        <f>AO60+AQ60+AS60</f>
        <v>0</v>
      </c>
      <c r="AV60" s="133" t="s">
        <v>689</v>
      </c>
      <c r="AW60" s="134">
        <v>3000000</v>
      </c>
      <c r="AX60" s="134">
        <v>0</v>
      </c>
      <c r="AY60" s="134">
        <v>0</v>
      </c>
      <c r="AZ60" s="134">
        <v>0</v>
      </c>
      <c r="BA60" s="134">
        <v>0</v>
      </c>
      <c r="BB60" s="134">
        <v>0</v>
      </c>
      <c r="BC60" s="138">
        <f>AW60+AY60+BA60</f>
        <v>3000000</v>
      </c>
      <c r="BD60" s="138">
        <f>AX60+AZ60+BB60</f>
        <v>0</v>
      </c>
      <c r="BE60" s="133" t="s">
        <v>689</v>
      </c>
      <c r="BF60" s="139">
        <f t="shared" si="51"/>
        <v>3000000</v>
      </c>
      <c r="BG60" s="140">
        <f>AC60+AL60+AU60+BD60</f>
        <v>0</v>
      </c>
      <c r="BH60" s="107">
        <f t="shared" si="52"/>
        <v>0</v>
      </c>
    </row>
    <row r="61" spans="1:60" ht="81" x14ac:dyDescent="0.3">
      <c r="A61" s="19" t="s">
        <v>709</v>
      </c>
      <c r="B61" s="19" t="s">
        <v>285</v>
      </c>
      <c r="C61" s="20" t="s">
        <v>30</v>
      </c>
      <c r="D61" s="21" t="s">
        <v>294</v>
      </c>
      <c r="E61" s="59" t="s">
        <v>295</v>
      </c>
      <c r="F61" s="19" t="s">
        <v>625</v>
      </c>
      <c r="G61" s="63">
        <v>0</v>
      </c>
      <c r="H61" s="63">
        <v>1</v>
      </c>
      <c r="I61" s="63">
        <v>1</v>
      </c>
      <c r="J61" s="63">
        <v>1</v>
      </c>
      <c r="K61" s="63">
        <v>1</v>
      </c>
      <c r="L61" s="66">
        <v>1</v>
      </c>
      <c r="M61" s="63" t="s">
        <v>296</v>
      </c>
      <c r="N61" s="64" t="s">
        <v>297</v>
      </c>
      <c r="O61" s="58" t="s">
        <v>12</v>
      </c>
      <c r="P61" s="25" t="s">
        <v>743</v>
      </c>
      <c r="Q61" s="65" t="s">
        <v>298</v>
      </c>
      <c r="R61" s="64" t="s">
        <v>299</v>
      </c>
      <c r="S61" s="27" t="s">
        <v>734</v>
      </c>
      <c r="T61" s="27" t="s">
        <v>605</v>
      </c>
      <c r="U61" s="227" t="s">
        <v>300</v>
      </c>
      <c r="V61" s="129">
        <v>0</v>
      </c>
      <c r="W61" s="230">
        <v>0</v>
      </c>
      <c r="X61" s="129">
        <v>0</v>
      </c>
      <c r="Y61" s="230">
        <v>0</v>
      </c>
      <c r="Z61" s="129">
        <v>0</v>
      </c>
      <c r="AA61" s="230">
        <v>0</v>
      </c>
      <c r="AB61" s="141">
        <f t="shared" ref="AB61:AC66" si="53">V61+X61+Z61</f>
        <v>0</v>
      </c>
      <c r="AC61" s="141">
        <f t="shared" si="47"/>
        <v>0</v>
      </c>
      <c r="AD61" s="142" t="s">
        <v>689</v>
      </c>
      <c r="AE61" s="143">
        <v>0</v>
      </c>
      <c r="AF61" s="143">
        <v>0</v>
      </c>
      <c r="AG61" s="143">
        <v>0</v>
      </c>
      <c r="AH61" s="143">
        <v>0</v>
      </c>
      <c r="AI61" s="143">
        <v>1</v>
      </c>
      <c r="AJ61" s="143">
        <v>0</v>
      </c>
      <c r="AK61" s="141">
        <f t="shared" ref="AK61:AL66" si="54">AE61+AG61+AI61</f>
        <v>1</v>
      </c>
      <c r="AL61" s="141">
        <f t="shared" si="54"/>
        <v>0</v>
      </c>
      <c r="AM61" s="142" t="s">
        <v>689</v>
      </c>
      <c r="AN61" s="143">
        <v>0</v>
      </c>
      <c r="AO61" s="143">
        <v>0</v>
      </c>
      <c r="AP61" s="143">
        <v>0</v>
      </c>
      <c r="AQ61" s="143">
        <v>0</v>
      </c>
      <c r="AR61" s="143">
        <v>0</v>
      </c>
      <c r="AS61" s="143">
        <v>0</v>
      </c>
      <c r="AT61" s="141">
        <f t="shared" ref="AT61:AU66" si="55">AN61+AP61+AR61</f>
        <v>0</v>
      </c>
      <c r="AU61" s="141">
        <f t="shared" si="55"/>
        <v>0</v>
      </c>
      <c r="AV61" s="142" t="s">
        <v>689</v>
      </c>
      <c r="AW61" s="143">
        <v>0</v>
      </c>
      <c r="AX61" s="143">
        <v>0</v>
      </c>
      <c r="AY61" s="143">
        <v>0</v>
      </c>
      <c r="AZ61" s="143">
        <v>0</v>
      </c>
      <c r="BA61" s="143">
        <v>0</v>
      </c>
      <c r="BB61" s="143">
        <v>0</v>
      </c>
      <c r="BC61" s="141">
        <f t="shared" ref="BC61:BD66" si="56">AW61+AY61+BA61</f>
        <v>0</v>
      </c>
      <c r="BD61" s="141">
        <f t="shared" si="56"/>
        <v>0</v>
      </c>
      <c r="BE61" s="142" t="s">
        <v>689</v>
      </c>
      <c r="BF61" s="144">
        <f t="shared" si="51"/>
        <v>1</v>
      </c>
      <c r="BG61" s="145">
        <f t="shared" si="51"/>
        <v>0</v>
      </c>
      <c r="BH61" s="106">
        <f t="shared" si="52"/>
        <v>0</v>
      </c>
    </row>
    <row r="62" spans="1:60" ht="121.5" x14ac:dyDescent="0.3">
      <c r="A62" s="19" t="s">
        <v>706</v>
      </c>
      <c r="B62" s="19" t="s">
        <v>15</v>
      </c>
      <c r="C62" s="20" t="s">
        <v>8</v>
      </c>
      <c r="D62" s="20" t="s">
        <v>531</v>
      </c>
      <c r="E62" s="20" t="s">
        <v>302</v>
      </c>
      <c r="F62" s="24" t="s">
        <v>600</v>
      </c>
      <c r="G62" s="24" t="s">
        <v>626</v>
      </c>
      <c r="H62" s="24" t="s">
        <v>626</v>
      </c>
      <c r="I62" s="24" t="s">
        <v>626</v>
      </c>
      <c r="J62" s="24" t="s">
        <v>626</v>
      </c>
      <c r="K62" s="24" t="s">
        <v>626</v>
      </c>
      <c r="L62" s="23">
        <v>1</v>
      </c>
      <c r="M62" s="24" t="s">
        <v>303</v>
      </c>
      <c r="N62" s="25" t="s">
        <v>304</v>
      </c>
      <c r="O62" s="25" t="s">
        <v>12</v>
      </c>
      <c r="P62" s="25" t="s">
        <v>1096</v>
      </c>
      <c r="Q62" s="26" t="s">
        <v>305</v>
      </c>
      <c r="R62" s="27" t="s">
        <v>306</v>
      </c>
      <c r="S62" s="27" t="s">
        <v>731</v>
      </c>
      <c r="T62" s="34" t="s">
        <v>15</v>
      </c>
      <c r="U62" s="95" t="s">
        <v>16</v>
      </c>
      <c r="V62" s="143">
        <v>0</v>
      </c>
      <c r="W62" s="143">
        <v>0</v>
      </c>
      <c r="X62" s="143">
        <v>0</v>
      </c>
      <c r="Y62" s="143">
        <v>0</v>
      </c>
      <c r="Z62" s="143">
        <v>0</v>
      </c>
      <c r="AA62" s="143">
        <v>0</v>
      </c>
      <c r="AB62" s="141">
        <f t="shared" si="53"/>
        <v>0</v>
      </c>
      <c r="AC62" s="141">
        <f t="shared" si="47"/>
        <v>0</v>
      </c>
      <c r="AD62" s="142" t="s">
        <v>689</v>
      </c>
      <c r="AE62" s="143">
        <v>0</v>
      </c>
      <c r="AF62" s="143">
        <v>0</v>
      </c>
      <c r="AG62" s="143">
        <v>0</v>
      </c>
      <c r="AH62" s="143">
        <v>0</v>
      </c>
      <c r="AI62" s="143">
        <v>0</v>
      </c>
      <c r="AJ62" s="143">
        <v>0</v>
      </c>
      <c r="AK62" s="141">
        <f t="shared" si="54"/>
        <v>0</v>
      </c>
      <c r="AL62" s="141">
        <f t="shared" si="54"/>
        <v>0</v>
      </c>
      <c r="AM62" s="142" t="s">
        <v>689</v>
      </c>
      <c r="AN62" s="143">
        <v>0</v>
      </c>
      <c r="AO62" s="143">
        <v>0</v>
      </c>
      <c r="AP62" s="143">
        <v>0</v>
      </c>
      <c r="AQ62" s="143">
        <v>0</v>
      </c>
      <c r="AR62" s="143">
        <v>0</v>
      </c>
      <c r="AS62" s="143">
        <v>0</v>
      </c>
      <c r="AT62" s="141">
        <f t="shared" si="55"/>
        <v>0</v>
      </c>
      <c r="AU62" s="141">
        <f t="shared" si="55"/>
        <v>0</v>
      </c>
      <c r="AV62" s="142" t="s">
        <v>689</v>
      </c>
      <c r="AW62" s="143">
        <v>0</v>
      </c>
      <c r="AX62" s="143">
        <v>0</v>
      </c>
      <c r="AY62" s="143">
        <v>0</v>
      </c>
      <c r="AZ62" s="143">
        <v>0</v>
      </c>
      <c r="BA62" s="143">
        <v>0</v>
      </c>
      <c r="BB62" s="143">
        <v>0</v>
      </c>
      <c r="BC62" s="141">
        <f t="shared" si="56"/>
        <v>0</v>
      </c>
      <c r="BD62" s="141">
        <f t="shared" si="56"/>
        <v>0</v>
      </c>
      <c r="BE62" s="142" t="s">
        <v>689</v>
      </c>
      <c r="BF62" s="144">
        <f t="shared" si="51"/>
        <v>0</v>
      </c>
      <c r="BG62" s="145">
        <f t="shared" si="51"/>
        <v>0</v>
      </c>
      <c r="BH62" s="106">
        <f t="shared" si="52"/>
        <v>0</v>
      </c>
    </row>
    <row r="63" spans="1:60" ht="121.5" x14ac:dyDescent="0.3">
      <c r="A63" s="19" t="s">
        <v>706</v>
      </c>
      <c r="B63" s="19" t="s">
        <v>15</v>
      </c>
      <c r="C63" s="20" t="s">
        <v>8</v>
      </c>
      <c r="D63" s="20" t="s">
        <v>531</v>
      </c>
      <c r="E63" s="20" t="s">
        <v>307</v>
      </c>
      <c r="F63" s="24" t="s">
        <v>600</v>
      </c>
      <c r="G63" s="24" t="s">
        <v>626</v>
      </c>
      <c r="H63" s="24" t="s">
        <v>626</v>
      </c>
      <c r="I63" s="24" t="s">
        <v>626</v>
      </c>
      <c r="J63" s="24" t="s">
        <v>626</v>
      </c>
      <c r="K63" s="24" t="s">
        <v>626</v>
      </c>
      <c r="L63" s="23">
        <v>1</v>
      </c>
      <c r="M63" s="24" t="s">
        <v>308</v>
      </c>
      <c r="N63" s="25" t="s">
        <v>309</v>
      </c>
      <c r="O63" s="25" t="s">
        <v>12</v>
      </c>
      <c r="P63" s="25" t="s">
        <v>1096</v>
      </c>
      <c r="Q63" s="43" t="s">
        <v>310</v>
      </c>
      <c r="R63" s="27" t="s">
        <v>311</v>
      </c>
      <c r="S63" s="27" t="s">
        <v>731</v>
      </c>
      <c r="T63" s="34" t="s">
        <v>15</v>
      </c>
      <c r="U63" s="95" t="s">
        <v>16</v>
      </c>
      <c r="V63" s="143">
        <v>0</v>
      </c>
      <c r="W63" s="143">
        <v>0</v>
      </c>
      <c r="X63" s="143">
        <v>0</v>
      </c>
      <c r="Y63" s="143">
        <v>0</v>
      </c>
      <c r="Z63" s="143">
        <v>0</v>
      </c>
      <c r="AA63" s="143">
        <v>0</v>
      </c>
      <c r="AB63" s="146">
        <f t="shared" si="53"/>
        <v>0</v>
      </c>
      <c r="AC63" s="146">
        <f t="shared" si="47"/>
        <v>0</v>
      </c>
      <c r="AD63" s="142" t="s">
        <v>689</v>
      </c>
      <c r="AE63" s="143">
        <v>0</v>
      </c>
      <c r="AF63" s="143">
        <v>0</v>
      </c>
      <c r="AG63" s="143">
        <v>0</v>
      </c>
      <c r="AH63" s="143">
        <v>0</v>
      </c>
      <c r="AI63" s="143">
        <v>0</v>
      </c>
      <c r="AJ63" s="143">
        <v>0</v>
      </c>
      <c r="AK63" s="146">
        <f t="shared" si="54"/>
        <v>0</v>
      </c>
      <c r="AL63" s="146">
        <f t="shared" si="54"/>
        <v>0</v>
      </c>
      <c r="AM63" s="142" t="s">
        <v>689</v>
      </c>
      <c r="AN63" s="143">
        <v>0</v>
      </c>
      <c r="AO63" s="143">
        <v>0</v>
      </c>
      <c r="AP63" s="147">
        <v>1</v>
      </c>
      <c r="AQ63" s="143">
        <v>0</v>
      </c>
      <c r="AR63" s="143">
        <v>0</v>
      </c>
      <c r="AS63" s="143">
        <v>0</v>
      </c>
      <c r="AT63" s="146">
        <f t="shared" si="55"/>
        <v>1</v>
      </c>
      <c r="AU63" s="146">
        <f t="shared" si="55"/>
        <v>0</v>
      </c>
      <c r="AV63" s="142" t="s">
        <v>689</v>
      </c>
      <c r="AW63" s="143">
        <v>0</v>
      </c>
      <c r="AX63" s="143">
        <v>0</v>
      </c>
      <c r="AY63" s="143">
        <v>0</v>
      </c>
      <c r="AZ63" s="143">
        <v>0</v>
      </c>
      <c r="BA63" s="143">
        <v>0</v>
      </c>
      <c r="BB63" s="143">
        <v>0</v>
      </c>
      <c r="BC63" s="146">
        <f t="shared" si="56"/>
        <v>0</v>
      </c>
      <c r="BD63" s="146">
        <f t="shared" si="56"/>
        <v>0</v>
      </c>
      <c r="BE63" s="142" t="s">
        <v>689</v>
      </c>
      <c r="BF63" s="136">
        <f t="shared" si="51"/>
        <v>1</v>
      </c>
      <c r="BG63" s="137">
        <f t="shared" si="51"/>
        <v>0</v>
      </c>
      <c r="BH63" s="106">
        <f t="shared" si="52"/>
        <v>0</v>
      </c>
    </row>
    <row r="64" spans="1:60" ht="217.5" customHeight="1" x14ac:dyDescent="0.3">
      <c r="A64" s="19" t="s">
        <v>706</v>
      </c>
      <c r="B64" s="19" t="s">
        <v>15</v>
      </c>
      <c r="C64" s="20" t="s">
        <v>23</v>
      </c>
      <c r="D64" s="20" t="s">
        <v>531</v>
      </c>
      <c r="E64" s="67" t="s">
        <v>629</v>
      </c>
      <c r="F64" s="24" t="s">
        <v>301</v>
      </c>
      <c r="G64" s="23">
        <v>1</v>
      </c>
      <c r="H64" s="23">
        <v>1</v>
      </c>
      <c r="I64" s="23">
        <v>1</v>
      </c>
      <c r="J64" s="23">
        <v>1</v>
      </c>
      <c r="K64" s="23">
        <v>1</v>
      </c>
      <c r="L64" s="23">
        <v>1</v>
      </c>
      <c r="M64" s="23" t="s">
        <v>312</v>
      </c>
      <c r="N64" s="23" t="s">
        <v>313</v>
      </c>
      <c r="O64" s="23" t="s">
        <v>12</v>
      </c>
      <c r="P64" s="25" t="s">
        <v>741</v>
      </c>
      <c r="Q64" s="68" t="s">
        <v>314</v>
      </c>
      <c r="R64" s="25" t="s">
        <v>315</v>
      </c>
      <c r="S64" s="27" t="s">
        <v>731</v>
      </c>
      <c r="T64" s="34" t="s">
        <v>15</v>
      </c>
      <c r="U64" s="101" t="s">
        <v>552</v>
      </c>
      <c r="V64" s="143">
        <v>0</v>
      </c>
      <c r="W64" s="143">
        <v>0</v>
      </c>
      <c r="X64" s="143">
        <v>0</v>
      </c>
      <c r="Y64" s="143">
        <v>0</v>
      </c>
      <c r="Z64" s="143">
        <v>0</v>
      </c>
      <c r="AA64" s="143">
        <v>0</v>
      </c>
      <c r="AB64" s="141">
        <f t="shared" si="53"/>
        <v>0</v>
      </c>
      <c r="AC64" s="141">
        <f t="shared" si="47"/>
        <v>0</v>
      </c>
      <c r="AD64" s="142" t="s">
        <v>689</v>
      </c>
      <c r="AE64" s="143">
        <v>0</v>
      </c>
      <c r="AF64" s="143">
        <v>0</v>
      </c>
      <c r="AG64" s="143">
        <v>0</v>
      </c>
      <c r="AH64" s="143">
        <v>0</v>
      </c>
      <c r="AI64" s="147">
        <v>1</v>
      </c>
      <c r="AJ64" s="143">
        <v>0</v>
      </c>
      <c r="AK64" s="141">
        <f t="shared" si="54"/>
        <v>1</v>
      </c>
      <c r="AL64" s="141">
        <f t="shared" si="54"/>
        <v>0</v>
      </c>
      <c r="AM64" s="142" t="s">
        <v>689</v>
      </c>
      <c r="AN64" s="143">
        <v>0</v>
      </c>
      <c r="AO64" s="143">
        <v>0</v>
      </c>
      <c r="AP64" s="143">
        <v>0</v>
      </c>
      <c r="AQ64" s="143">
        <v>0</v>
      </c>
      <c r="AR64" s="143">
        <v>0</v>
      </c>
      <c r="AS64" s="143">
        <v>0</v>
      </c>
      <c r="AT64" s="141">
        <f t="shared" si="55"/>
        <v>0</v>
      </c>
      <c r="AU64" s="141">
        <f t="shared" si="55"/>
        <v>0</v>
      </c>
      <c r="AV64" s="142" t="s">
        <v>689</v>
      </c>
      <c r="AW64" s="143">
        <v>0</v>
      </c>
      <c r="AX64" s="143">
        <v>0</v>
      </c>
      <c r="AY64" s="143">
        <v>0</v>
      </c>
      <c r="AZ64" s="143">
        <v>0</v>
      </c>
      <c r="BA64" s="143">
        <v>0</v>
      </c>
      <c r="BB64" s="143">
        <v>0</v>
      </c>
      <c r="BC64" s="141">
        <f t="shared" si="56"/>
        <v>0</v>
      </c>
      <c r="BD64" s="141">
        <f t="shared" si="56"/>
        <v>0</v>
      </c>
      <c r="BE64" s="142" t="s">
        <v>689</v>
      </c>
      <c r="BF64" s="136">
        <f t="shared" si="51"/>
        <v>1</v>
      </c>
      <c r="BG64" s="137">
        <f t="shared" si="51"/>
        <v>0</v>
      </c>
      <c r="BH64" s="106">
        <f t="shared" si="52"/>
        <v>0</v>
      </c>
    </row>
    <row r="65" spans="1:60" ht="94.5" x14ac:dyDescent="0.3">
      <c r="A65" s="19" t="s">
        <v>706</v>
      </c>
      <c r="B65" s="19" t="s">
        <v>15</v>
      </c>
      <c r="C65" s="20" t="s">
        <v>23</v>
      </c>
      <c r="D65" s="20" t="s">
        <v>531</v>
      </c>
      <c r="E65" s="69" t="s">
        <v>630</v>
      </c>
      <c r="F65" s="24" t="s">
        <v>301</v>
      </c>
      <c r="G65" s="23">
        <v>1</v>
      </c>
      <c r="H65" s="23">
        <v>1</v>
      </c>
      <c r="I65" s="23">
        <v>1</v>
      </c>
      <c r="J65" s="23">
        <v>1</v>
      </c>
      <c r="K65" s="23">
        <v>1</v>
      </c>
      <c r="L65" s="23">
        <v>1</v>
      </c>
      <c r="M65" s="24" t="s">
        <v>316</v>
      </c>
      <c r="N65" s="24" t="s">
        <v>317</v>
      </c>
      <c r="O65" s="24" t="s">
        <v>12</v>
      </c>
      <c r="P65" s="25" t="s">
        <v>741</v>
      </c>
      <c r="Q65" s="70" t="s">
        <v>318</v>
      </c>
      <c r="R65" s="25" t="s">
        <v>319</v>
      </c>
      <c r="S65" s="27" t="s">
        <v>731</v>
      </c>
      <c r="T65" s="34" t="s">
        <v>15</v>
      </c>
      <c r="U65" s="101" t="s">
        <v>553</v>
      </c>
      <c r="V65" s="112">
        <v>20</v>
      </c>
      <c r="W65" s="112">
        <v>0</v>
      </c>
      <c r="X65" s="112">
        <v>30</v>
      </c>
      <c r="Y65" s="112">
        <v>0</v>
      </c>
      <c r="Z65" s="112">
        <f>(100*41.82)/100</f>
        <v>41.82</v>
      </c>
      <c r="AA65" s="112">
        <v>0</v>
      </c>
      <c r="AB65" s="113">
        <f t="shared" si="53"/>
        <v>91.82</v>
      </c>
      <c r="AC65" s="113">
        <f t="shared" si="47"/>
        <v>0</v>
      </c>
      <c r="AD65" s="114" t="s">
        <v>689</v>
      </c>
      <c r="AE65" s="112">
        <f>(10/11)</f>
        <v>0.90909090909090906</v>
      </c>
      <c r="AF65" s="112">
        <v>0</v>
      </c>
      <c r="AG65" s="112">
        <f>(10/11)</f>
        <v>0.90909090909090906</v>
      </c>
      <c r="AH65" s="112">
        <v>0</v>
      </c>
      <c r="AI65" s="112">
        <f>(10/11)</f>
        <v>0.90909090909090906</v>
      </c>
      <c r="AJ65" s="112">
        <v>0</v>
      </c>
      <c r="AK65" s="113">
        <f t="shared" si="54"/>
        <v>2.7272727272727271</v>
      </c>
      <c r="AL65" s="113">
        <f t="shared" si="54"/>
        <v>0</v>
      </c>
      <c r="AM65" s="114" t="s">
        <v>689</v>
      </c>
      <c r="AN65" s="112">
        <f>(10/11)</f>
        <v>0.90909090909090906</v>
      </c>
      <c r="AO65" s="112">
        <v>0</v>
      </c>
      <c r="AP65" s="112">
        <f>(10/11)</f>
        <v>0.90909090909090906</v>
      </c>
      <c r="AQ65" s="112">
        <v>0</v>
      </c>
      <c r="AR65" s="112">
        <f>(10/11)</f>
        <v>0.90909090909090906</v>
      </c>
      <c r="AS65" s="148">
        <v>0</v>
      </c>
      <c r="AT65" s="113">
        <f t="shared" si="55"/>
        <v>2.7272727272727271</v>
      </c>
      <c r="AU65" s="113">
        <f t="shared" si="55"/>
        <v>0</v>
      </c>
      <c r="AV65" s="114" t="s">
        <v>689</v>
      </c>
      <c r="AW65" s="112">
        <f>(10/11)</f>
        <v>0.90909090909090906</v>
      </c>
      <c r="AX65" s="112">
        <v>0</v>
      </c>
      <c r="AY65" s="112">
        <f>(10/11)</f>
        <v>0.90909090909090906</v>
      </c>
      <c r="AZ65" s="112">
        <v>0</v>
      </c>
      <c r="BA65" s="112">
        <f>(10/11)</f>
        <v>0.90909090909090906</v>
      </c>
      <c r="BB65" s="112">
        <v>0</v>
      </c>
      <c r="BC65" s="113">
        <f t="shared" si="56"/>
        <v>2.7272727272727271</v>
      </c>
      <c r="BD65" s="113">
        <f t="shared" si="56"/>
        <v>0</v>
      </c>
      <c r="BE65" s="114" t="s">
        <v>689</v>
      </c>
      <c r="BF65" s="144">
        <f t="shared" si="51"/>
        <v>100.00181818181819</v>
      </c>
      <c r="BG65" s="145">
        <f t="shared" si="51"/>
        <v>0</v>
      </c>
      <c r="BH65" s="106">
        <f t="shared" si="52"/>
        <v>0</v>
      </c>
    </row>
    <row r="66" spans="1:60" ht="94.5" x14ac:dyDescent="0.3">
      <c r="A66" s="19" t="s">
        <v>706</v>
      </c>
      <c r="B66" s="19" t="s">
        <v>15</v>
      </c>
      <c r="C66" s="20" t="s">
        <v>23</v>
      </c>
      <c r="D66" s="20" t="s">
        <v>531</v>
      </c>
      <c r="E66" s="20" t="s">
        <v>631</v>
      </c>
      <c r="F66" s="24" t="s">
        <v>600</v>
      </c>
      <c r="G66" s="24" t="s">
        <v>626</v>
      </c>
      <c r="H66" s="24" t="s">
        <v>626</v>
      </c>
      <c r="I66" s="24" t="s">
        <v>626</v>
      </c>
      <c r="J66" s="24" t="s">
        <v>626</v>
      </c>
      <c r="K66" s="24" t="s">
        <v>626</v>
      </c>
      <c r="L66" s="23">
        <v>1</v>
      </c>
      <c r="M66" s="24" t="s">
        <v>320</v>
      </c>
      <c r="N66" s="25" t="s">
        <v>321</v>
      </c>
      <c r="O66" s="25" t="s">
        <v>12</v>
      </c>
      <c r="P66" s="25" t="s">
        <v>741</v>
      </c>
      <c r="Q66" s="68" t="s">
        <v>322</v>
      </c>
      <c r="R66" s="71" t="s">
        <v>323</v>
      </c>
      <c r="S66" s="27" t="s">
        <v>731</v>
      </c>
      <c r="T66" s="34" t="s">
        <v>15</v>
      </c>
      <c r="U66" s="232" t="s">
        <v>1098</v>
      </c>
      <c r="V66" s="124">
        <v>100</v>
      </c>
      <c r="W66" s="121">
        <v>0</v>
      </c>
      <c r="X66" s="124">
        <v>100</v>
      </c>
      <c r="Y66" s="121">
        <v>0</v>
      </c>
      <c r="Z66" s="124">
        <v>100</v>
      </c>
      <c r="AA66" s="121">
        <v>0</v>
      </c>
      <c r="AB66" s="119">
        <f t="shared" si="53"/>
        <v>300</v>
      </c>
      <c r="AC66" s="119">
        <f t="shared" si="53"/>
        <v>0</v>
      </c>
      <c r="AD66" s="114" t="s">
        <v>689</v>
      </c>
      <c r="AE66" s="124">
        <v>100</v>
      </c>
      <c r="AF66" s="121">
        <v>0</v>
      </c>
      <c r="AG66" s="124">
        <v>100</v>
      </c>
      <c r="AH66" s="121">
        <v>0</v>
      </c>
      <c r="AI66" s="124">
        <v>100</v>
      </c>
      <c r="AJ66" s="121">
        <v>0</v>
      </c>
      <c r="AK66" s="119">
        <f t="shared" si="54"/>
        <v>300</v>
      </c>
      <c r="AL66" s="119">
        <f t="shared" si="54"/>
        <v>0</v>
      </c>
      <c r="AM66" s="114" t="s">
        <v>689</v>
      </c>
      <c r="AN66" s="124">
        <v>100</v>
      </c>
      <c r="AO66" s="121">
        <v>0</v>
      </c>
      <c r="AP66" s="124">
        <v>100</v>
      </c>
      <c r="AQ66" s="121">
        <v>0</v>
      </c>
      <c r="AR66" s="124">
        <v>100</v>
      </c>
      <c r="AS66" s="121">
        <v>0</v>
      </c>
      <c r="AT66" s="119">
        <f t="shared" si="55"/>
        <v>300</v>
      </c>
      <c r="AU66" s="119">
        <f t="shared" si="55"/>
        <v>0</v>
      </c>
      <c r="AV66" s="114" t="s">
        <v>689</v>
      </c>
      <c r="AW66" s="124">
        <v>110</v>
      </c>
      <c r="AX66" s="121">
        <v>0</v>
      </c>
      <c r="AY66" s="124">
        <v>100</v>
      </c>
      <c r="AZ66" s="121">
        <v>0</v>
      </c>
      <c r="BA66" s="124">
        <v>90</v>
      </c>
      <c r="BB66" s="121">
        <v>0</v>
      </c>
      <c r="BC66" s="119">
        <f t="shared" si="56"/>
        <v>300</v>
      </c>
      <c r="BD66" s="119">
        <f t="shared" si="56"/>
        <v>0</v>
      </c>
      <c r="BE66" s="114" t="s">
        <v>689</v>
      </c>
      <c r="BF66" s="144">
        <f t="shared" si="51"/>
        <v>1200</v>
      </c>
      <c r="BG66" s="145">
        <f t="shared" si="51"/>
        <v>0</v>
      </c>
      <c r="BH66" s="106">
        <f t="shared" si="52"/>
        <v>0</v>
      </c>
    </row>
    <row r="67" spans="1:60" ht="94.5" x14ac:dyDescent="0.3">
      <c r="A67" s="19" t="s">
        <v>706</v>
      </c>
      <c r="B67" s="19" t="s">
        <v>15</v>
      </c>
      <c r="C67" s="20" t="s">
        <v>23</v>
      </c>
      <c r="D67" s="20" t="s">
        <v>531</v>
      </c>
      <c r="E67" s="20" t="s">
        <v>632</v>
      </c>
      <c r="F67" s="24" t="s">
        <v>600</v>
      </c>
      <c r="G67" s="24" t="s">
        <v>626</v>
      </c>
      <c r="H67" s="24" t="s">
        <v>626</v>
      </c>
      <c r="I67" s="24" t="s">
        <v>626</v>
      </c>
      <c r="J67" s="24" t="s">
        <v>626</v>
      </c>
      <c r="K67" s="24" t="s">
        <v>626</v>
      </c>
      <c r="L67" s="23">
        <v>1</v>
      </c>
      <c r="M67" s="24" t="s">
        <v>324</v>
      </c>
      <c r="N67" s="25" t="s">
        <v>325</v>
      </c>
      <c r="O67" s="25" t="s">
        <v>12</v>
      </c>
      <c r="P67" s="25" t="s">
        <v>1100</v>
      </c>
      <c r="Q67" s="26" t="s">
        <v>326</v>
      </c>
      <c r="R67" s="27" t="s">
        <v>327</v>
      </c>
      <c r="S67" s="27" t="s">
        <v>731</v>
      </c>
      <c r="T67" s="34" t="s">
        <v>15</v>
      </c>
      <c r="U67" s="101" t="s">
        <v>554</v>
      </c>
      <c r="V67" s="149">
        <f t="shared" ref="V67:Z69" si="57">100/12</f>
        <v>8.3333333333333339</v>
      </c>
      <c r="W67" s="150">
        <v>0</v>
      </c>
      <c r="X67" s="149">
        <f t="shared" si="57"/>
        <v>8.3333333333333339</v>
      </c>
      <c r="Y67" s="150">
        <v>0</v>
      </c>
      <c r="Z67" s="149">
        <f t="shared" si="57"/>
        <v>8.3333333333333339</v>
      </c>
      <c r="AA67" s="150">
        <v>0</v>
      </c>
      <c r="AB67" s="151">
        <f t="shared" ref="AB67:AC70" si="58">V67+X67+Z67</f>
        <v>25</v>
      </c>
      <c r="AC67" s="151">
        <f t="shared" si="58"/>
        <v>0</v>
      </c>
      <c r="AD67" s="152" t="s">
        <v>689</v>
      </c>
      <c r="AE67" s="149">
        <f t="shared" ref="AE67:AE69" si="59">100/12</f>
        <v>8.3333333333333339</v>
      </c>
      <c r="AF67" s="150">
        <v>0</v>
      </c>
      <c r="AG67" s="149">
        <f t="shared" ref="AG67:AI69" si="60">100/12</f>
        <v>8.3333333333333339</v>
      </c>
      <c r="AH67" s="150">
        <v>0</v>
      </c>
      <c r="AI67" s="149">
        <f t="shared" ref="AI67" si="61">100/12</f>
        <v>8.3333333333333339</v>
      </c>
      <c r="AJ67" s="150">
        <v>0</v>
      </c>
      <c r="AK67" s="151">
        <f t="shared" ref="AK67:AL70" si="62">AE67+AG67+AI67</f>
        <v>25</v>
      </c>
      <c r="AL67" s="151">
        <f t="shared" si="62"/>
        <v>0</v>
      </c>
      <c r="AM67" s="152" t="s">
        <v>689</v>
      </c>
      <c r="AN67" s="149">
        <f t="shared" ref="AN67:AN69" si="63">100/12</f>
        <v>8.3333333333333339</v>
      </c>
      <c r="AO67" s="153">
        <v>0</v>
      </c>
      <c r="AP67" s="149">
        <f t="shared" ref="AP67:AP69" si="64">100/12</f>
        <v>8.3333333333333339</v>
      </c>
      <c r="AQ67" s="153">
        <v>0</v>
      </c>
      <c r="AR67" s="149">
        <f t="shared" ref="AR67:AR69" si="65">100/12</f>
        <v>8.3333333333333339</v>
      </c>
      <c r="AS67" s="154">
        <v>0</v>
      </c>
      <c r="AT67" s="155">
        <f t="shared" ref="AT67:AU70" si="66">AN67+AP67+AR67</f>
        <v>25</v>
      </c>
      <c r="AU67" s="155">
        <f t="shared" si="66"/>
        <v>0</v>
      </c>
      <c r="AV67" s="156" t="s">
        <v>689</v>
      </c>
      <c r="AW67" s="149">
        <f t="shared" ref="AW67:BA69" si="67">100/12</f>
        <v>8.3333333333333339</v>
      </c>
      <c r="AX67" s="153">
        <v>0</v>
      </c>
      <c r="AY67" s="149">
        <f t="shared" si="67"/>
        <v>8.3333333333333339</v>
      </c>
      <c r="AZ67" s="153">
        <v>0</v>
      </c>
      <c r="BA67" s="149">
        <f t="shared" si="67"/>
        <v>8.3333333333333339</v>
      </c>
      <c r="BB67" s="153">
        <v>0</v>
      </c>
      <c r="BC67" s="155">
        <f t="shared" ref="BC67:BD70" si="68">AW67+AY67+BA67</f>
        <v>25</v>
      </c>
      <c r="BD67" s="155">
        <f t="shared" si="68"/>
        <v>0</v>
      </c>
      <c r="BE67" s="156" t="s">
        <v>689</v>
      </c>
      <c r="BF67" s="157">
        <f t="shared" ref="BF67:BG70" si="69">AB67+AK67+AT67+BC67</f>
        <v>100</v>
      </c>
      <c r="BG67" s="157">
        <f t="shared" si="69"/>
        <v>0</v>
      </c>
      <c r="BH67" s="7">
        <f t="shared" ref="BH67:BH70" si="70">IF(AND(BG67&gt;0,BF67&gt;0),BG67/BF67,0)</f>
        <v>0</v>
      </c>
    </row>
    <row r="68" spans="1:60" ht="94.5" x14ac:dyDescent="0.3">
      <c r="A68" s="19" t="s">
        <v>706</v>
      </c>
      <c r="B68" s="19" t="s">
        <v>15</v>
      </c>
      <c r="C68" s="20" t="s">
        <v>23</v>
      </c>
      <c r="D68" s="20" t="s">
        <v>531</v>
      </c>
      <c r="E68" s="20" t="s">
        <v>633</v>
      </c>
      <c r="F68" s="24" t="s">
        <v>600</v>
      </c>
      <c r="G68" s="24" t="s">
        <v>626</v>
      </c>
      <c r="H68" s="24" t="s">
        <v>626</v>
      </c>
      <c r="I68" s="24" t="s">
        <v>626</v>
      </c>
      <c r="J68" s="24" t="s">
        <v>626</v>
      </c>
      <c r="K68" s="24" t="s">
        <v>626</v>
      </c>
      <c r="L68" s="23">
        <v>1</v>
      </c>
      <c r="M68" s="24" t="s">
        <v>328</v>
      </c>
      <c r="N68" s="25" t="s">
        <v>329</v>
      </c>
      <c r="O68" s="25" t="s">
        <v>12</v>
      </c>
      <c r="P68" s="25" t="s">
        <v>1096</v>
      </c>
      <c r="Q68" s="68" t="s">
        <v>330</v>
      </c>
      <c r="R68" s="27" t="s">
        <v>331</v>
      </c>
      <c r="S68" s="27" t="s">
        <v>731</v>
      </c>
      <c r="T68" s="34" t="s">
        <v>15</v>
      </c>
      <c r="U68" s="101" t="s">
        <v>1099</v>
      </c>
      <c r="V68" s="149">
        <f t="shared" si="57"/>
        <v>8.3333333333333339</v>
      </c>
      <c r="W68" s="150">
        <v>0</v>
      </c>
      <c r="X68" s="149">
        <f t="shared" si="57"/>
        <v>8.3333333333333339</v>
      </c>
      <c r="Y68" s="150">
        <v>0</v>
      </c>
      <c r="Z68" s="149">
        <f t="shared" si="57"/>
        <v>8.3333333333333339</v>
      </c>
      <c r="AA68" s="150">
        <v>0</v>
      </c>
      <c r="AB68" s="151">
        <f t="shared" si="58"/>
        <v>25</v>
      </c>
      <c r="AC68" s="151">
        <f t="shared" si="58"/>
        <v>0</v>
      </c>
      <c r="AD68" s="152" t="s">
        <v>689</v>
      </c>
      <c r="AE68" s="149">
        <f t="shared" si="59"/>
        <v>8.3333333333333339</v>
      </c>
      <c r="AF68" s="150">
        <v>0</v>
      </c>
      <c r="AG68" s="149">
        <f t="shared" si="60"/>
        <v>8.3333333333333339</v>
      </c>
      <c r="AH68" s="150">
        <v>0</v>
      </c>
      <c r="AI68" s="149">
        <f t="shared" si="60"/>
        <v>8.3333333333333339</v>
      </c>
      <c r="AJ68" s="150">
        <v>0</v>
      </c>
      <c r="AK68" s="151">
        <f t="shared" si="62"/>
        <v>25</v>
      </c>
      <c r="AL68" s="151">
        <f t="shared" si="62"/>
        <v>0</v>
      </c>
      <c r="AM68" s="152" t="s">
        <v>689</v>
      </c>
      <c r="AN68" s="149">
        <f t="shared" si="63"/>
        <v>8.3333333333333339</v>
      </c>
      <c r="AO68" s="153">
        <v>0</v>
      </c>
      <c r="AP68" s="149">
        <f t="shared" si="64"/>
        <v>8.3333333333333339</v>
      </c>
      <c r="AQ68" s="153">
        <v>0</v>
      </c>
      <c r="AR68" s="149">
        <f t="shared" si="65"/>
        <v>8.3333333333333339</v>
      </c>
      <c r="AS68" s="154">
        <v>0</v>
      </c>
      <c r="AT68" s="155">
        <f t="shared" si="66"/>
        <v>25</v>
      </c>
      <c r="AU68" s="155">
        <f t="shared" si="66"/>
        <v>0</v>
      </c>
      <c r="AV68" s="156" t="s">
        <v>689</v>
      </c>
      <c r="AW68" s="149">
        <f t="shared" si="67"/>
        <v>8.3333333333333339</v>
      </c>
      <c r="AX68" s="153">
        <v>0</v>
      </c>
      <c r="AY68" s="149">
        <f t="shared" si="67"/>
        <v>8.3333333333333339</v>
      </c>
      <c r="AZ68" s="153">
        <v>0</v>
      </c>
      <c r="BA68" s="149">
        <f t="shared" si="67"/>
        <v>8.3333333333333339</v>
      </c>
      <c r="BB68" s="153">
        <v>0</v>
      </c>
      <c r="BC68" s="155">
        <f t="shared" si="68"/>
        <v>25</v>
      </c>
      <c r="BD68" s="155">
        <f t="shared" si="68"/>
        <v>0</v>
      </c>
      <c r="BE68" s="156" t="s">
        <v>689</v>
      </c>
      <c r="BF68" s="157">
        <f t="shared" si="69"/>
        <v>100</v>
      </c>
      <c r="BG68" s="157">
        <f t="shared" si="69"/>
        <v>0</v>
      </c>
      <c r="BH68" s="7">
        <f t="shared" si="70"/>
        <v>0</v>
      </c>
    </row>
    <row r="69" spans="1:60" ht="94.5" x14ac:dyDescent="0.3">
      <c r="A69" s="19" t="s">
        <v>706</v>
      </c>
      <c r="B69" s="19" t="s">
        <v>15</v>
      </c>
      <c r="C69" s="20" t="s">
        <v>23</v>
      </c>
      <c r="D69" s="20" t="s">
        <v>531</v>
      </c>
      <c r="E69" s="20" t="s">
        <v>634</v>
      </c>
      <c r="F69" s="24" t="s">
        <v>600</v>
      </c>
      <c r="G69" s="24" t="s">
        <v>626</v>
      </c>
      <c r="H69" s="24" t="s">
        <v>626</v>
      </c>
      <c r="I69" s="24" t="s">
        <v>626</v>
      </c>
      <c r="J69" s="24" t="s">
        <v>626</v>
      </c>
      <c r="K69" s="24" t="s">
        <v>626</v>
      </c>
      <c r="L69" s="23">
        <v>1</v>
      </c>
      <c r="M69" s="24" t="s">
        <v>332</v>
      </c>
      <c r="N69" s="25" t="s">
        <v>333</v>
      </c>
      <c r="O69" s="25" t="s">
        <v>12</v>
      </c>
      <c r="P69" s="25" t="s">
        <v>1100</v>
      </c>
      <c r="Q69" s="26" t="s">
        <v>334</v>
      </c>
      <c r="R69" s="27" t="s">
        <v>335</v>
      </c>
      <c r="S69" s="27" t="s">
        <v>731</v>
      </c>
      <c r="T69" s="34" t="s">
        <v>15</v>
      </c>
      <c r="U69" s="101" t="s">
        <v>555</v>
      </c>
      <c r="V69" s="149">
        <f t="shared" si="57"/>
        <v>8.3333333333333339</v>
      </c>
      <c r="W69" s="150">
        <v>0</v>
      </c>
      <c r="X69" s="149">
        <f t="shared" si="57"/>
        <v>8.3333333333333339</v>
      </c>
      <c r="Y69" s="150">
        <v>0</v>
      </c>
      <c r="Z69" s="149">
        <f t="shared" si="57"/>
        <v>8.3333333333333339</v>
      </c>
      <c r="AA69" s="150">
        <v>0</v>
      </c>
      <c r="AB69" s="151">
        <f t="shared" si="58"/>
        <v>25</v>
      </c>
      <c r="AC69" s="151">
        <f t="shared" si="58"/>
        <v>0</v>
      </c>
      <c r="AD69" s="152" t="s">
        <v>689</v>
      </c>
      <c r="AE69" s="149">
        <f t="shared" si="59"/>
        <v>8.3333333333333339</v>
      </c>
      <c r="AF69" s="150">
        <v>0</v>
      </c>
      <c r="AG69" s="149">
        <f t="shared" si="60"/>
        <v>8.3333333333333339</v>
      </c>
      <c r="AH69" s="150">
        <v>0</v>
      </c>
      <c r="AI69" s="149">
        <f t="shared" si="60"/>
        <v>8.3333333333333339</v>
      </c>
      <c r="AJ69" s="150">
        <v>0</v>
      </c>
      <c r="AK69" s="151">
        <f t="shared" si="62"/>
        <v>25</v>
      </c>
      <c r="AL69" s="151">
        <f t="shared" si="62"/>
        <v>0</v>
      </c>
      <c r="AM69" s="152" t="s">
        <v>689</v>
      </c>
      <c r="AN69" s="149">
        <f t="shared" si="63"/>
        <v>8.3333333333333339</v>
      </c>
      <c r="AO69" s="153">
        <v>0</v>
      </c>
      <c r="AP69" s="149">
        <f t="shared" si="64"/>
        <v>8.3333333333333339</v>
      </c>
      <c r="AQ69" s="153">
        <v>0</v>
      </c>
      <c r="AR69" s="149">
        <f t="shared" si="65"/>
        <v>8.3333333333333339</v>
      </c>
      <c r="AS69" s="154">
        <v>0</v>
      </c>
      <c r="AT69" s="155">
        <f t="shared" si="66"/>
        <v>25</v>
      </c>
      <c r="AU69" s="155">
        <f t="shared" si="66"/>
        <v>0</v>
      </c>
      <c r="AV69" s="156" t="s">
        <v>689</v>
      </c>
      <c r="AW69" s="149">
        <f t="shared" si="67"/>
        <v>8.3333333333333339</v>
      </c>
      <c r="AX69" s="153">
        <v>0</v>
      </c>
      <c r="AY69" s="149">
        <f t="shared" si="67"/>
        <v>8.3333333333333339</v>
      </c>
      <c r="AZ69" s="153">
        <v>0</v>
      </c>
      <c r="BA69" s="149">
        <f t="shared" si="67"/>
        <v>8.3333333333333339</v>
      </c>
      <c r="BB69" s="153">
        <v>0</v>
      </c>
      <c r="BC69" s="155">
        <f t="shared" si="68"/>
        <v>25</v>
      </c>
      <c r="BD69" s="155">
        <f t="shared" si="68"/>
        <v>0</v>
      </c>
      <c r="BE69" s="156" t="s">
        <v>689</v>
      </c>
      <c r="BF69" s="157">
        <f t="shared" si="69"/>
        <v>100</v>
      </c>
      <c r="BG69" s="157">
        <f t="shared" si="69"/>
        <v>0</v>
      </c>
      <c r="BH69" s="7">
        <f t="shared" si="70"/>
        <v>0</v>
      </c>
    </row>
    <row r="70" spans="1:60" ht="94.5" x14ac:dyDescent="0.3">
      <c r="A70" s="19" t="s">
        <v>706</v>
      </c>
      <c r="B70" s="19" t="s">
        <v>15</v>
      </c>
      <c r="C70" s="20" t="s">
        <v>23</v>
      </c>
      <c r="D70" s="20" t="s">
        <v>531</v>
      </c>
      <c r="E70" s="20" t="s">
        <v>635</v>
      </c>
      <c r="F70" s="24" t="s">
        <v>600</v>
      </c>
      <c r="G70" s="24" t="s">
        <v>626</v>
      </c>
      <c r="H70" s="24" t="s">
        <v>626</v>
      </c>
      <c r="I70" s="24" t="s">
        <v>626</v>
      </c>
      <c r="J70" s="24" t="s">
        <v>626</v>
      </c>
      <c r="K70" s="24" t="s">
        <v>626</v>
      </c>
      <c r="L70" s="23">
        <v>1</v>
      </c>
      <c r="M70" s="24" t="s">
        <v>336</v>
      </c>
      <c r="N70" s="25" t="s">
        <v>337</v>
      </c>
      <c r="O70" s="25" t="s">
        <v>12</v>
      </c>
      <c r="P70" s="25" t="s">
        <v>1096</v>
      </c>
      <c r="Q70" s="26" t="s">
        <v>338</v>
      </c>
      <c r="R70" s="27" t="s">
        <v>339</v>
      </c>
      <c r="S70" s="27" t="s">
        <v>731</v>
      </c>
      <c r="T70" s="34" t="s">
        <v>15</v>
      </c>
      <c r="U70" s="101" t="s">
        <v>555</v>
      </c>
      <c r="V70" s="158">
        <v>0</v>
      </c>
      <c r="W70" s="158">
        <v>0</v>
      </c>
      <c r="X70" s="158">
        <v>0</v>
      </c>
      <c r="Y70" s="158">
        <v>0</v>
      </c>
      <c r="Z70" s="158">
        <v>0</v>
      </c>
      <c r="AA70" s="158">
        <v>0</v>
      </c>
      <c r="AB70" s="159">
        <f t="shared" si="58"/>
        <v>0</v>
      </c>
      <c r="AC70" s="159">
        <f t="shared" si="58"/>
        <v>0</v>
      </c>
      <c r="AD70" s="160" t="s">
        <v>689</v>
      </c>
      <c r="AE70" s="158">
        <v>0</v>
      </c>
      <c r="AF70" s="158">
        <v>0</v>
      </c>
      <c r="AG70" s="158">
        <v>0</v>
      </c>
      <c r="AH70" s="158">
        <v>0</v>
      </c>
      <c r="AI70" s="158">
        <v>0</v>
      </c>
      <c r="AJ70" s="158">
        <v>0</v>
      </c>
      <c r="AK70" s="159">
        <f t="shared" si="62"/>
        <v>0</v>
      </c>
      <c r="AL70" s="159">
        <f t="shared" si="62"/>
        <v>0</v>
      </c>
      <c r="AM70" s="160" t="s">
        <v>689</v>
      </c>
      <c r="AN70" s="158">
        <v>0</v>
      </c>
      <c r="AO70" s="158">
        <v>0</v>
      </c>
      <c r="AP70" s="158">
        <v>0</v>
      </c>
      <c r="AQ70" s="158">
        <v>0</v>
      </c>
      <c r="AR70" s="161">
        <v>0</v>
      </c>
      <c r="AS70" s="161">
        <v>0</v>
      </c>
      <c r="AT70" s="159">
        <f t="shared" si="66"/>
        <v>0</v>
      </c>
      <c r="AU70" s="159">
        <f t="shared" si="66"/>
        <v>0</v>
      </c>
      <c r="AV70" s="160" t="s">
        <v>689</v>
      </c>
      <c r="AW70" s="158">
        <v>0</v>
      </c>
      <c r="AX70" s="158">
        <v>0</v>
      </c>
      <c r="AY70" s="158">
        <v>0</v>
      </c>
      <c r="AZ70" s="158">
        <v>0</v>
      </c>
      <c r="BA70" s="158">
        <v>0</v>
      </c>
      <c r="BB70" s="158">
        <v>0</v>
      </c>
      <c r="BC70" s="159">
        <f t="shared" si="68"/>
        <v>0</v>
      </c>
      <c r="BD70" s="159">
        <f t="shared" si="68"/>
        <v>0</v>
      </c>
      <c r="BE70" s="160" t="s">
        <v>689</v>
      </c>
      <c r="BF70" s="157">
        <f t="shared" si="69"/>
        <v>0</v>
      </c>
      <c r="BG70" s="157">
        <f t="shared" si="69"/>
        <v>0</v>
      </c>
      <c r="BH70" s="7">
        <f t="shared" si="70"/>
        <v>0</v>
      </c>
    </row>
    <row r="71" spans="1:60" ht="135" x14ac:dyDescent="0.3">
      <c r="A71" s="19" t="s">
        <v>706</v>
      </c>
      <c r="B71" s="19" t="s">
        <v>15</v>
      </c>
      <c r="C71" s="20" t="s">
        <v>532</v>
      </c>
      <c r="D71" s="20" t="s">
        <v>533</v>
      </c>
      <c r="E71" s="20" t="s">
        <v>340</v>
      </c>
      <c r="F71" s="24" t="s">
        <v>600</v>
      </c>
      <c r="G71" s="24" t="s">
        <v>626</v>
      </c>
      <c r="H71" s="24" t="s">
        <v>626</v>
      </c>
      <c r="I71" s="24" t="s">
        <v>626</v>
      </c>
      <c r="J71" s="24" t="s">
        <v>626</v>
      </c>
      <c r="K71" s="24" t="s">
        <v>626</v>
      </c>
      <c r="L71" s="23">
        <v>1</v>
      </c>
      <c r="M71" s="25" t="s">
        <v>341</v>
      </c>
      <c r="N71" s="25" t="s">
        <v>342</v>
      </c>
      <c r="O71" s="25" t="s">
        <v>28</v>
      </c>
      <c r="P71" s="25" t="s">
        <v>1100</v>
      </c>
      <c r="Q71" s="26" t="s">
        <v>343</v>
      </c>
      <c r="R71" s="25" t="s">
        <v>344</v>
      </c>
      <c r="S71" s="27" t="s">
        <v>731</v>
      </c>
      <c r="T71" s="34" t="s">
        <v>15</v>
      </c>
      <c r="U71" s="101" t="s">
        <v>551</v>
      </c>
      <c r="V71" s="150">
        <f>(100/6)</f>
        <v>16.666666666666668</v>
      </c>
      <c r="W71" s="158">
        <v>0</v>
      </c>
      <c r="X71" s="150">
        <f>(100/6)</f>
        <v>16.666666666666668</v>
      </c>
      <c r="Y71" s="158">
        <v>0</v>
      </c>
      <c r="Z71" s="150">
        <f>(100/6)</f>
        <v>16.666666666666668</v>
      </c>
      <c r="AA71" s="158">
        <v>0</v>
      </c>
      <c r="AB71" s="162">
        <f>V71+X71+Z71</f>
        <v>50</v>
      </c>
      <c r="AC71" s="162">
        <f>W71+Y71+AA71</f>
        <v>0</v>
      </c>
      <c r="AD71" s="160" t="s">
        <v>689</v>
      </c>
      <c r="AE71" s="150">
        <f>(100/6)</f>
        <v>16.666666666666668</v>
      </c>
      <c r="AF71" s="158">
        <v>0</v>
      </c>
      <c r="AG71" s="150">
        <f>(100/6)</f>
        <v>16.666666666666668</v>
      </c>
      <c r="AH71" s="158">
        <v>0</v>
      </c>
      <c r="AI71" s="150">
        <f>(100/6)</f>
        <v>16.666666666666668</v>
      </c>
      <c r="AJ71" s="158">
        <v>0</v>
      </c>
      <c r="AK71" s="162">
        <f>AE71+AG71+AI71</f>
        <v>50</v>
      </c>
      <c r="AL71" s="162">
        <f>AF71+AH71+AJ71</f>
        <v>0</v>
      </c>
      <c r="AM71" s="160" t="s">
        <v>689</v>
      </c>
      <c r="AN71" s="158">
        <v>0</v>
      </c>
      <c r="AO71" s="158">
        <v>0</v>
      </c>
      <c r="AP71" s="158">
        <v>0</v>
      </c>
      <c r="AQ71" s="158">
        <v>0</v>
      </c>
      <c r="AR71" s="161">
        <v>0</v>
      </c>
      <c r="AS71" s="161">
        <v>0</v>
      </c>
      <c r="AT71" s="162">
        <f>AN71+AP71+AR71</f>
        <v>0</v>
      </c>
      <c r="AU71" s="162">
        <f>AO71+AQ71+AS71</f>
        <v>0</v>
      </c>
      <c r="AV71" s="160" t="s">
        <v>689</v>
      </c>
      <c r="AW71" s="158">
        <v>0</v>
      </c>
      <c r="AX71" s="158">
        <v>0</v>
      </c>
      <c r="AY71" s="158">
        <v>0</v>
      </c>
      <c r="AZ71" s="158">
        <v>0</v>
      </c>
      <c r="BA71" s="158">
        <v>0</v>
      </c>
      <c r="BB71" s="158">
        <v>0</v>
      </c>
      <c r="BC71" s="162">
        <f>AW71+AY71+BA71</f>
        <v>0</v>
      </c>
      <c r="BD71" s="162">
        <f>AX71+AZ71+BB71</f>
        <v>0</v>
      </c>
      <c r="BE71" s="160" t="s">
        <v>689</v>
      </c>
      <c r="BF71" s="157">
        <f>AB71+AK71+AT71+BC71</f>
        <v>100</v>
      </c>
      <c r="BG71" s="157">
        <f>AC71+AL71+AU71+BD71</f>
        <v>0</v>
      </c>
      <c r="BH71" s="7">
        <f t="shared" ref="BH71:BH76" si="71">IF(AND(BG71&gt;0,BF71&gt;0),BG71/BF71,0)</f>
        <v>0</v>
      </c>
    </row>
    <row r="72" spans="1:60" ht="135" x14ac:dyDescent="0.3">
      <c r="A72" s="19" t="s">
        <v>706</v>
      </c>
      <c r="B72" s="19" t="s">
        <v>15</v>
      </c>
      <c r="C72" s="20" t="s">
        <v>534</v>
      </c>
      <c r="D72" s="20" t="s">
        <v>535</v>
      </c>
      <c r="E72" s="20" t="s">
        <v>345</v>
      </c>
      <c r="F72" s="24" t="s">
        <v>600</v>
      </c>
      <c r="G72" s="24" t="s">
        <v>626</v>
      </c>
      <c r="H72" s="24" t="s">
        <v>626</v>
      </c>
      <c r="I72" s="24" t="s">
        <v>626</v>
      </c>
      <c r="J72" s="24" t="s">
        <v>626</v>
      </c>
      <c r="K72" s="24" t="s">
        <v>626</v>
      </c>
      <c r="L72" s="23">
        <v>1</v>
      </c>
      <c r="M72" s="25" t="s">
        <v>346</v>
      </c>
      <c r="N72" s="25" t="s">
        <v>347</v>
      </c>
      <c r="O72" s="25" t="s">
        <v>28</v>
      </c>
      <c r="P72" s="25" t="s">
        <v>1100</v>
      </c>
      <c r="Q72" s="26" t="s">
        <v>348</v>
      </c>
      <c r="R72" s="25" t="s">
        <v>344</v>
      </c>
      <c r="S72" s="27" t="s">
        <v>731</v>
      </c>
      <c r="T72" s="34" t="s">
        <v>15</v>
      </c>
      <c r="U72" s="101" t="s">
        <v>29</v>
      </c>
      <c r="V72" s="150">
        <v>20</v>
      </c>
      <c r="W72" s="150">
        <v>0</v>
      </c>
      <c r="X72" s="150">
        <v>30</v>
      </c>
      <c r="Y72" s="150">
        <v>0</v>
      </c>
      <c r="Z72" s="150">
        <f>(100*41.82)/100</f>
        <v>41.82</v>
      </c>
      <c r="AA72" s="150">
        <v>0</v>
      </c>
      <c r="AB72" s="151">
        <f t="shared" ref="AB72:AC73" si="72">V72+X72+Z72</f>
        <v>91.82</v>
      </c>
      <c r="AC72" s="151">
        <f t="shared" si="72"/>
        <v>0</v>
      </c>
      <c r="AD72" s="152" t="s">
        <v>689</v>
      </c>
      <c r="AE72" s="150">
        <f>(10/11)</f>
        <v>0.90909090909090906</v>
      </c>
      <c r="AF72" s="150">
        <v>0</v>
      </c>
      <c r="AG72" s="150">
        <f>(10/11)</f>
        <v>0.90909090909090906</v>
      </c>
      <c r="AH72" s="150">
        <v>0</v>
      </c>
      <c r="AI72" s="150">
        <f>(10/11)</f>
        <v>0.90909090909090906</v>
      </c>
      <c r="AJ72" s="150">
        <v>0</v>
      </c>
      <c r="AK72" s="151">
        <f t="shared" ref="AK72:AL73" si="73">AE72+AG72+AI72</f>
        <v>2.7272727272727271</v>
      </c>
      <c r="AL72" s="151">
        <f t="shared" si="73"/>
        <v>0</v>
      </c>
      <c r="AM72" s="152" t="s">
        <v>689</v>
      </c>
      <c r="AN72" s="150">
        <f>(10/11)</f>
        <v>0.90909090909090906</v>
      </c>
      <c r="AO72" s="150">
        <v>0</v>
      </c>
      <c r="AP72" s="150">
        <f>(10/11)</f>
        <v>0.90909090909090906</v>
      </c>
      <c r="AQ72" s="150">
        <v>0</v>
      </c>
      <c r="AR72" s="150">
        <f>(10/11)</f>
        <v>0.90909090909090906</v>
      </c>
      <c r="AS72" s="163">
        <v>0</v>
      </c>
      <c r="AT72" s="151">
        <f t="shared" ref="AT72:AU73" si="74">AN72+AP72+AR72</f>
        <v>2.7272727272727271</v>
      </c>
      <c r="AU72" s="151">
        <f t="shared" si="74"/>
        <v>0</v>
      </c>
      <c r="AV72" s="152" t="s">
        <v>689</v>
      </c>
      <c r="AW72" s="150">
        <f>(10/11)</f>
        <v>0.90909090909090906</v>
      </c>
      <c r="AX72" s="150">
        <v>0</v>
      </c>
      <c r="AY72" s="150">
        <f>(10/11)</f>
        <v>0.90909090909090906</v>
      </c>
      <c r="AZ72" s="150">
        <v>0</v>
      </c>
      <c r="BA72" s="150">
        <f>(10/11)</f>
        <v>0.90909090909090906</v>
      </c>
      <c r="BB72" s="150">
        <v>0</v>
      </c>
      <c r="BC72" s="151">
        <f t="shared" ref="BC72:BD73" si="75">AW72+AY72+BA72</f>
        <v>2.7272727272727271</v>
      </c>
      <c r="BD72" s="151">
        <f t="shared" si="75"/>
        <v>0</v>
      </c>
      <c r="BE72" s="152" t="s">
        <v>689</v>
      </c>
      <c r="BF72" s="164">
        <f t="shared" ref="BF72:BG73" si="76">AB72+AK72+AT72+BC72</f>
        <v>100.00181818181819</v>
      </c>
      <c r="BG72" s="165">
        <f t="shared" si="76"/>
        <v>0</v>
      </c>
      <c r="BH72" s="8">
        <f t="shared" si="71"/>
        <v>0</v>
      </c>
    </row>
    <row r="73" spans="1:60" ht="189" x14ac:dyDescent="0.3">
      <c r="A73" s="19" t="s">
        <v>707</v>
      </c>
      <c r="B73" s="34" t="s">
        <v>257</v>
      </c>
      <c r="C73" s="20" t="s">
        <v>250</v>
      </c>
      <c r="D73" s="20" t="s">
        <v>536</v>
      </c>
      <c r="E73" s="20" t="s">
        <v>349</v>
      </c>
      <c r="F73" s="24" t="s">
        <v>600</v>
      </c>
      <c r="G73" s="24" t="s">
        <v>626</v>
      </c>
      <c r="H73" s="24" t="s">
        <v>626</v>
      </c>
      <c r="I73" s="24" t="s">
        <v>626</v>
      </c>
      <c r="J73" s="24" t="s">
        <v>626</v>
      </c>
      <c r="K73" s="24" t="s">
        <v>626</v>
      </c>
      <c r="L73" s="23">
        <v>1</v>
      </c>
      <c r="M73" s="24" t="s">
        <v>350</v>
      </c>
      <c r="N73" s="25" t="s">
        <v>351</v>
      </c>
      <c r="O73" s="25" t="s">
        <v>28</v>
      </c>
      <c r="P73" s="25" t="s">
        <v>1096</v>
      </c>
      <c r="Q73" s="26" t="s">
        <v>352</v>
      </c>
      <c r="R73" s="27" t="s">
        <v>353</v>
      </c>
      <c r="S73" s="27" t="s">
        <v>732</v>
      </c>
      <c r="T73" s="27" t="s">
        <v>257</v>
      </c>
      <c r="U73" s="96" t="s">
        <v>563</v>
      </c>
      <c r="V73" s="166">
        <f>(100/12)</f>
        <v>8.3333333333333339</v>
      </c>
      <c r="W73" s="166">
        <v>0</v>
      </c>
      <c r="X73" s="166">
        <f>(100/12)</f>
        <v>8.3333333333333339</v>
      </c>
      <c r="Y73" s="166">
        <v>0</v>
      </c>
      <c r="Z73" s="166">
        <f>(100/12)</f>
        <v>8.3333333333333339</v>
      </c>
      <c r="AA73" s="166">
        <v>0</v>
      </c>
      <c r="AB73" s="151">
        <f t="shared" si="72"/>
        <v>25</v>
      </c>
      <c r="AC73" s="151">
        <f t="shared" si="72"/>
        <v>0</v>
      </c>
      <c r="AD73" s="152" t="s">
        <v>689</v>
      </c>
      <c r="AE73" s="150">
        <f>(100/12)</f>
        <v>8.3333333333333339</v>
      </c>
      <c r="AF73" s="150">
        <v>0</v>
      </c>
      <c r="AG73" s="150">
        <f>(100/12)</f>
        <v>8.3333333333333339</v>
      </c>
      <c r="AH73" s="150">
        <v>0</v>
      </c>
      <c r="AI73" s="150">
        <f>(100/12)</f>
        <v>8.3333333333333339</v>
      </c>
      <c r="AJ73" s="150">
        <v>0</v>
      </c>
      <c r="AK73" s="151">
        <f t="shared" si="73"/>
        <v>25</v>
      </c>
      <c r="AL73" s="151">
        <f t="shared" si="73"/>
        <v>0</v>
      </c>
      <c r="AM73" s="152" t="s">
        <v>689</v>
      </c>
      <c r="AN73" s="150">
        <f>(100/12)</f>
        <v>8.3333333333333339</v>
      </c>
      <c r="AO73" s="150">
        <v>0</v>
      </c>
      <c r="AP73" s="150">
        <f>(100/12)</f>
        <v>8.3333333333333339</v>
      </c>
      <c r="AQ73" s="150">
        <v>0</v>
      </c>
      <c r="AR73" s="150">
        <f>(100/12)</f>
        <v>8.3333333333333339</v>
      </c>
      <c r="AS73" s="163">
        <v>0</v>
      </c>
      <c r="AT73" s="151">
        <f t="shared" si="74"/>
        <v>25</v>
      </c>
      <c r="AU73" s="151">
        <f t="shared" si="74"/>
        <v>0</v>
      </c>
      <c r="AV73" s="152" t="s">
        <v>689</v>
      </c>
      <c r="AW73" s="150">
        <f>(100/12)</f>
        <v>8.3333333333333339</v>
      </c>
      <c r="AX73" s="150">
        <v>0</v>
      </c>
      <c r="AY73" s="150">
        <f>(100/12)</f>
        <v>8.3333333333333339</v>
      </c>
      <c r="AZ73" s="150">
        <v>0</v>
      </c>
      <c r="BA73" s="150">
        <f>(100/12)</f>
        <v>8.3333333333333339</v>
      </c>
      <c r="BB73" s="150">
        <v>0</v>
      </c>
      <c r="BC73" s="151">
        <f t="shared" si="75"/>
        <v>25</v>
      </c>
      <c r="BD73" s="151">
        <f t="shared" si="75"/>
        <v>0</v>
      </c>
      <c r="BE73" s="152" t="s">
        <v>689</v>
      </c>
      <c r="BF73" s="164">
        <f t="shared" si="76"/>
        <v>100</v>
      </c>
      <c r="BG73" s="165">
        <f t="shared" si="76"/>
        <v>0</v>
      </c>
      <c r="BH73" s="7">
        <f t="shared" si="71"/>
        <v>0</v>
      </c>
    </row>
    <row r="74" spans="1:60" ht="189" x14ac:dyDescent="0.3">
      <c r="A74" s="19" t="s">
        <v>707</v>
      </c>
      <c r="B74" s="19" t="s">
        <v>257</v>
      </c>
      <c r="C74" s="20" t="s">
        <v>250</v>
      </c>
      <c r="D74" s="20" t="s">
        <v>536</v>
      </c>
      <c r="E74" s="20" t="s">
        <v>354</v>
      </c>
      <c r="F74" s="24" t="s">
        <v>600</v>
      </c>
      <c r="G74" s="24" t="s">
        <v>626</v>
      </c>
      <c r="H74" s="24" t="s">
        <v>626</v>
      </c>
      <c r="I74" s="24" t="s">
        <v>626</v>
      </c>
      <c r="J74" s="24" t="s">
        <v>626</v>
      </c>
      <c r="K74" s="24" t="s">
        <v>626</v>
      </c>
      <c r="L74" s="23">
        <v>1</v>
      </c>
      <c r="M74" s="25" t="s">
        <v>355</v>
      </c>
      <c r="N74" s="25" t="s">
        <v>356</v>
      </c>
      <c r="O74" s="25" t="s">
        <v>28</v>
      </c>
      <c r="P74" s="25" t="s">
        <v>1096</v>
      </c>
      <c r="Q74" s="26" t="s">
        <v>357</v>
      </c>
      <c r="R74" s="27" t="s">
        <v>358</v>
      </c>
      <c r="S74" s="27" t="s">
        <v>732</v>
      </c>
      <c r="T74" s="27" t="s">
        <v>257</v>
      </c>
      <c r="U74" s="96" t="s">
        <v>564</v>
      </c>
      <c r="V74" s="150">
        <v>0</v>
      </c>
      <c r="W74" s="150">
        <v>0</v>
      </c>
      <c r="X74" s="150">
        <v>0</v>
      </c>
      <c r="Y74" s="150">
        <v>0</v>
      </c>
      <c r="Z74" s="150">
        <v>0</v>
      </c>
      <c r="AA74" s="150">
        <v>0</v>
      </c>
      <c r="AB74" s="151">
        <f t="shared" ref="AB74:AC78" si="77">V74+X74+Z74</f>
        <v>0</v>
      </c>
      <c r="AC74" s="151">
        <f t="shared" si="77"/>
        <v>0</v>
      </c>
      <c r="AD74" s="152" t="s">
        <v>689</v>
      </c>
      <c r="AE74" s="150">
        <v>0</v>
      </c>
      <c r="AF74" s="150">
        <v>0</v>
      </c>
      <c r="AG74" s="150">
        <v>0</v>
      </c>
      <c r="AH74" s="150">
        <v>0</v>
      </c>
      <c r="AI74" s="150">
        <v>0</v>
      </c>
      <c r="AJ74" s="150">
        <v>0</v>
      </c>
      <c r="AK74" s="151">
        <f t="shared" ref="AK74:AL78" si="78">AE74+AG74+AI74</f>
        <v>0</v>
      </c>
      <c r="AL74" s="151">
        <f t="shared" si="78"/>
        <v>0</v>
      </c>
      <c r="AM74" s="152" t="s">
        <v>689</v>
      </c>
      <c r="AN74" s="150">
        <v>0</v>
      </c>
      <c r="AO74" s="150">
        <v>0</v>
      </c>
      <c r="AP74" s="150">
        <v>0</v>
      </c>
      <c r="AQ74" s="150">
        <v>0</v>
      </c>
      <c r="AR74" s="163">
        <v>0</v>
      </c>
      <c r="AS74" s="163">
        <v>0</v>
      </c>
      <c r="AT74" s="151">
        <f t="shared" ref="AT74:AU78" si="79">AN74+AP74+AR74</f>
        <v>0</v>
      </c>
      <c r="AU74" s="151">
        <f t="shared" si="79"/>
        <v>0</v>
      </c>
      <c r="AV74" s="152" t="s">
        <v>689</v>
      </c>
      <c r="AW74" s="150">
        <v>0</v>
      </c>
      <c r="AX74" s="150">
        <v>0</v>
      </c>
      <c r="AY74" s="150">
        <v>0</v>
      </c>
      <c r="AZ74" s="150">
        <v>0</v>
      </c>
      <c r="BA74" s="150">
        <v>0</v>
      </c>
      <c r="BB74" s="150">
        <v>0</v>
      </c>
      <c r="BC74" s="151">
        <f t="shared" ref="BC74:BD78" si="80">AW74+AY74+BA74</f>
        <v>0</v>
      </c>
      <c r="BD74" s="151">
        <f t="shared" si="80"/>
        <v>0</v>
      </c>
      <c r="BE74" s="152" t="s">
        <v>689</v>
      </c>
      <c r="BF74" s="164">
        <f t="shared" ref="BF74:BG78" si="81">AB74+AK74+AT74+BC74</f>
        <v>0</v>
      </c>
      <c r="BG74" s="165">
        <f t="shared" si="81"/>
        <v>0</v>
      </c>
      <c r="BH74" s="7">
        <f t="shared" si="71"/>
        <v>0</v>
      </c>
    </row>
    <row r="75" spans="1:60" ht="189" x14ac:dyDescent="0.3">
      <c r="A75" s="19" t="s">
        <v>707</v>
      </c>
      <c r="B75" s="19" t="s">
        <v>257</v>
      </c>
      <c r="C75" s="20" t="s">
        <v>23</v>
      </c>
      <c r="D75" s="20" t="s">
        <v>536</v>
      </c>
      <c r="E75" s="20" t="s">
        <v>345</v>
      </c>
      <c r="F75" s="24" t="s">
        <v>600</v>
      </c>
      <c r="G75" s="24" t="s">
        <v>626</v>
      </c>
      <c r="H75" s="24" t="s">
        <v>626</v>
      </c>
      <c r="I75" s="24" t="s">
        <v>626</v>
      </c>
      <c r="J75" s="24" t="s">
        <v>626</v>
      </c>
      <c r="K75" s="24" t="s">
        <v>626</v>
      </c>
      <c r="L75" s="23">
        <v>1</v>
      </c>
      <c r="M75" s="25" t="s">
        <v>346</v>
      </c>
      <c r="N75" s="25" t="s">
        <v>347</v>
      </c>
      <c r="O75" s="25" t="s">
        <v>28</v>
      </c>
      <c r="P75" s="25" t="s">
        <v>1096</v>
      </c>
      <c r="Q75" s="26" t="s">
        <v>348</v>
      </c>
      <c r="R75" s="25" t="s">
        <v>344</v>
      </c>
      <c r="S75" s="27" t="s">
        <v>732</v>
      </c>
      <c r="T75" s="27" t="s">
        <v>257</v>
      </c>
      <c r="U75" s="96" t="s">
        <v>556</v>
      </c>
      <c r="V75" s="150">
        <v>8.3000000000000007</v>
      </c>
      <c r="W75" s="150">
        <v>0</v>
      </c>
      <c r="X75" s="150">
        <v>8.3000000000000007</v>
      </c>
      <c r="Y75" s="150">
        <v>0</v>
      </c>
      <c r="Z75" s="150">
        <v>8.3000000000000007</v>
      </c>
      <c r="AA75" s="150">
        <v>0</v>
      </c>
      <c r="AB75" s="151">
        <f t="shared" si="77"/>
        <v>24.900000000000002</v>
      </c>
      <c r="AC75" s="151">
        <f t="shared" si="77"/>
        <v>0</v>
      </c>
      <c r="AD75" s="152" t="s">
        <v>689</v>
      </c>
      <c r="AE75" s="150">
        <v>8.3000000000000007</v>
      </c>
      <c r="AF75" s="150">
        <v>0</v>
      </c>
      <c r="AG75" s="150">
        <v>8.3000000000000007</v>
      </c>
      <c r="AH75" s="150">
        <v>0</v>
      </c>
      <c r="AI75" s="150">
        <v>8.3000000000000007</v>
      </c>
      <c r="AJ75" s="150">
        <v>0</v>
      </c>
      <c r="AK75" s="151">
        <f t="shared" si="78"/>
        <v>24.900000000000002</v>
      </c>
      <c r="AL75" s="151">
        <f t="shared" si="78"/>
        <v>0</v>
      </c>
      <c r="AM75" s="152" t="s">
        <v>689</v>
      </c>
      <c r="AN75" s="150">
        <v>8.3000000000000007</v>
      </c>
      <c r="AO75" s="150">
        <v>0</v>
      </c>
      <c r="AP75" s="150">
        <v>8.3000000000000007</v>
      </c>
      <c r="AQ75" s="150">
        <v>0</v>
      </c>
      <c r="AR75" s="150">
        <v>8.3000000000000007</v>
      </c>
      <c r="AS75" s="163">
        <v>0</v>
      </c>
      <c r="AT75" s="151">
        <f t="shared" si="79"/>
        <v>24.900000000000002</v>
      </c>
      <c r="AU75" s="151">
        <f t="shared" si="79"/>
        <v>0</v>
      </c>
      <c r="AV75" s="152" t="s">
        <v>689</v>
      </c>
      <c r="AW75" s="150">
        <v>8.3000000000000007</v>
      </c>
      <c r="AX75" s="150">
        <v>0</v>
      </c>
      <c r="AY75" s="150">
        <v>8.3000000000000007</v>
      </c>
      <c r="AZ75" s="150">
        <v>0</v>
      </c>
      <c r="BA75" s="150">
        <v>8.3000000000000007</v>
      </c>
      <c r="BB75" s="150">
        <v>0</v>
      </c>
      <c r="BC75" s="151">
        <f t="shared" si="80"/>
        <v>24.900000000000002</v>
      </c>
      <c r="BD75" s="151">
        <f t="shared" si="80"/>
        <v>0</v>
      </c>
      <c r="BE75" s="152" t="s">
        <v>689</v>
      </c>
      <c r="BF75" s="164">
        <f t="shared" si="81"/>
        <v>99.600000000000009</v>
      </c>
      <c r="BG75" s="165">
        <f t="shared" si="81"/>
        <v>0</v>
      </c>
      <c r="BH75" s="7">
        <f t="shared" si="71"/>
        <v>0</v>
      </c>
    </row>
    <row r="76" spans="1:60" ht="94.5" x14ac:dyDescent="0.3">
      <c r="A76" s="19" t="s">
        <v>707</v>
      </c>
      <c r="B76" s="19" t="s">
        <v>257</v>
      </c>
      <c r="C76" s="20" t="s">
        <v>23</v>
      </c>
      <c r="D76" s="21" t="s">
        <v>537</v>
      </c>
      <c r="E76" s="20" t="s">
        <v>704</v>
      </c>
      <c r="F76" s="24" t="s">
        <v>600</v>
      </c>
      <c r="G76" s="24" t="s">
        <v>626</v>
      </c>
      <c r="H76" s="24" t="s">
        <v>626</v>
      </c>
      <c r="I76" s="24" t="s">
        <v>626</v>
      </c>
      <c r="J76" s="24" t="s">
        <v>626</v>
      </c>
      <c r="K76" s="24" t="s">
        <v>626</v>
      </c>
      <c r="L76" s="61" t="s">
        <v>261</v>
      </c>
      <c r="M76" s="19" t="s">
        <v>359</v>
      </c>
      <c r="N76" s="19" t="s">
        <v>360</v>
      </c>
      <c r="O76" s="66" t="s">
        <v>12</v>
      </c>
      <c r="P76" s="25" t="s">
        <v>1096</v>
      </c>
      <c r="Q76" s="72" t="s">
        <v>361</v>
      </c>
      <c r="R76" s="19" t="s">
        <v>362</v>
      </c>
      <c r="S76" s="27" t="s">
        <v>732</v>
      </c>
      <c r="T76" s="19" t="s">
        <v>257</v>
      </c>
      <c r="U76" s="95" t="s">
        <v>557</v>
      </c>
      <c r="V76" s="150">
        <v>20</v>
      </c>
      <c r="W76" s="150">
        <v>0</v>
      </c>
      <c r="X76" s="150">
        <v>30</v>
      </c>
      <c r="Y76" s="150">
        <v>0</v>
      </c>
      <c r="Z76" s="150">
        <f>(100*41.82)/100</f>
        <v>41.82</v>
      </c>
      <c r="AA76" s="150">
        <v>0</v>
      </c>
      <c r="AB76" s="151">
        <f t="shared" si="77"/>
        <v>91.82</v>
      </c>
      <c r="AC76" s="151">
        <f t="shared" si="77"/>
        <v>0</v>
      </c>
      <c r="AD76" s="152" t="s">
        <v>689</v>
      </c>
      <c r="AE76" s="150">
        <f>(10/11)</f>
        <v>0.90909090909090906</v>
      </c>
      <c r="AF76" s="150">
        <v>0</v>
      </c>
      <c r="AG76" s="150">
        <f>(10/11)</f>
        <v>0.90909090909090906</v>
      </c>
      <c r="AH76" s="150">
        <v>0</v>
      </c>
      <c r="AI76" s="150">
        <f>(10/11)</f>
        <v>0.90909090909090906</v>
      </c>
      <c r="AJ76" s="150">
        <v>0</v>
      </c>
      <c r="AK76" s="151">
        <f t="shared" si="78"/>
        <v>2.7272727272727271</v>
      </c>
      <c r="AL76" s="151">
        <f t="shared" si="78"/>
        <v>0</v>
      </c>
      <c r="AM76" s="152" t="s">
        <v>689</v>
      </c>
      <c r="AN76" s="150">
        <f>(10/11)</f>
        <v>0.90909090909090906</v>
      </c>
      <c r="AO76" s="150">
        <v>0</v>
      </c>
      <c r="AP76" s="150">
        <f>(10/11)</f>
        <v>0.90909090909090906</v>
      </c>
      <c r="AQ76" s="150">
        <v>0</v>
      </c>
      <c r="AR76" s="150">
        <f>(10/11)</f>
        <v>0.90909090909090906</v>
      </c>
      <c r="AS76" s="163">
        <v>0</v>
      </c>
      <c r="AT76" s="151">
        <f t="shared" si="79"/>
        <v>2.7272727272727271</v>
      </c>
      <c r="AU76" s="151">
        <f t="shared" si="79"/>
        <v>0</v>
      </c>
      <c r="AV76" s="152" t="s">
        <v>689</v>
      </c>
      <c r="AW76" s="150">
        <f>(10/11)</f>
        <v>0.90909090909090906</v>
      </c>
      <c r="AX76" s="150">
        <v>0</v>
      </c>
      <c r="AY76" s="150">
        <f>(10/11)</f>
        <v>0.90909090909090906</v>
      </c>
      <c r="AZ76" s="150">
        <v>0</v>
      </c>
      <c r="BA76" s="150">
        <f>(10/11)</f>
        <v>0.90909090909090906</v>
      </c>
      <c r="BB76" s="150">
        <v>0</v>
      </c>
      <c r="BC76" s="151">
        <f t="shared" si="80"/>
        <v>2.7272727272727271</v>
      </c>
      <c r="BD76" s="151">
        <f t="shared" si="80"/>
        <v>0</v>
      </c>
      <c r="BE76" s="152" t="s">
        <v>689</v>
      </c>
      <c r="BF76" s="164">
        <f t="shared" si="81"/>
        <v>100.00181818181819</v>
      </c>
      <c r="BG76" s="165">
        <f t="shared" si="81"/>
        <v>0</v>
      </c>
      <c r="BH76" s="8">
        <f t="shared" si="71"/>
        <v>0</v>
      </c>
    </row>
    <row r="77" spans="1:60" ht="94.5" x14ac:dyDescent="0.3">
      <c r="A77" s="19" t="s">
        <v>707</v>
      </c>
      <c r="B77" s="19" t="s">
        <v>257</v>
      </c>
      <c r="C77" s="20" t="s">
        <v>23</v>
      </c>
      <c r="D77" s="21" t="s">
        <v>537</v>
      </c>
      <c r="E77" s="20" t="s">
        <v>363</v>
      </c>
      <c r="F77" s="24" t="s">
        <v>600</v>
      </c>
      <c r="G77" s="24" t="s">
        <v>626</v>
      </c>
      <c r="H77" s="24" t="s">
        <v>626</v>
      </c>
      <c r="I77" s="24" t="s">
        <v>626</v>
      </c>
      <c r="J77" s="24" t="s">
        <v>626</v>
      </c>
      <c r="K77" s="24" t="s">
        <v>626</v>
      </c>
      <c r="L77" s="23">
        <v>0.99</v>
      </c>
      <c r="M77" s="24" t="s">
        <v>364</v>
      </c>
      <c r="N77" s="25" t="s">
        <v>365</v>
      </c>
      <c r="O77" s="25" t="s">
        <v>77</v>
      </c>
      <c r="P77" s="25" t="s">
        <v>1096</v>
      </c>
      <c r="Q77" s="26" t="s">
        <v>366</v>
      </c>
      <c r="R77" s="27" t="s">
        <v>367</v>
      </c>
      <c r="S77" s="27" t="s">
        <v>732</v>
      </c>
      <c r="T77" s="27" t="s">
        <v>257</v>
      </c>
      <c r="U77" s="96" t="s">
        <v>266</v>
      </c>
      <c r="V77" s="166">
        <v>8.3000000000000007</v>
      </c>
      <c r="W77" s="166">
        <v>0</v>
      </c>
      <c r="X77" s="166">
        <v>8.3000000000000007</v>
      </c>
      <c r="Y77" s="166">
        <v>0</v>
      </c>
      <c r="Z77" s="166">
        <v>8.3000000000000007</v>
      </c>
      <c r="AA77" s="166">
        <v>0</v>
      </c>
      <c r="AB77" s="167">
        <f t="shared" si="77"/>
        <v>24.900000000000002</v>
      </c>
      <c r="AC77" s="167">
        <f t="shared" si="77"/>
        <v>0</v>
      </c>
      <c r="AD77" s="152" t="s">
        <v>689</v>
      </c>
      <c r="AE77" s="166">
        <v>8.3000000000000007</v>
      </c>
      <c r="AF77" s="166">
        <v>0</v>
      </c>
      <c r="AG77" s="166">
        <v>8.3000000000000007</v>
      </c>
      <c r="AH77" s="166">
        <v>0</v>
      </c>
      <c r="AI77" s="166">
        <v>8.3000000000000007</v>
      </c>
      <c r="AJ77" s="166">
        <v>0</v>
      </c>
      <c r="AK77" s="167">
        <f t="shared" si="78"/>
        <v>24.900000000000002</v>
      </c>
      <c r="AL77" s="167">
        <f t="shared" si="78"/>
        <v>0</v>
      </c>
      <c r="AM77" s="152" t="s">
        <v>689</v>
      </c>
      <c r="AN77" s="166">
        <v>8.3000000000000007</v>
      </c>
      <c r="AO77" s="166">
        <v>0</v>
      </c>
      <c r="AP77" s="166">
        <v>8.3000000000000007</v>
      </c>
      <c r="AQ77" s="166">
        <v>0</v>
      </c>
      <c r="AR77" s="166">
        <v>8.3000000000000007</v>
      </c>
      <c r="AS77" s="166">
        <v>0</v>
      </c>
      <c r="AT77" s="167">
        <f t="shared" si="79"/>
        <v>24.900000000000002</v>
      </c>
      <c r="AU77" s="167">
        <f t="shared" si="79"/>
        <v>0</v>
      </c>
      <c r="AV77" s="152" t="s">
        <v>689</v>
      </c>
      <c r="AW77" s="166">
        <v>8.3000000000000007</v>
      </c>
      <c r="AX77" s="166">
        <v>0</v>
      </c>
      <c r="AY77" s="166">
        <v>8.3000000000000007</v>
      </c>
      <c r="AZ77" s="166">
        <v>0</v>
      </c>
      <c r="BA77" s="166">
        <v>8.3000000000000007</v>
      </c>
      <c r="BB77" s="166">
        <v>0</v>
      </c>
      <c r="BC77" s="167">
        <f t="shared" si="80"/>
        <v>24.900000000000002</v>
      </c>
      <c r="BD77" s="167">
        <f t="shared" si="80"/>
        <v>0</v>
      </c>
      <c r="BE77" s="152" t="s">
        <v>689</v>
      </c>
      <c r="BF77" s="164">
        <f t="shared" si="81"/>
        <v>99.600000000000009</v>
      </c>
      <c r="BG77" s="165">
        <f t="shared" si="81"/>
        <v>0</v>
      </c>
      <c r="BH77" s="8">
        <f t="shared" ref="BH77:BH78" si="82">IF(AND(BG77&gt;0,BF77&gt;0),BG77/BF77,0)</f>
        <v>0</v>
      </c>
    </row>
    <row r="78" spans="1:60" ht="94.5" x14ac:dyDescent="0.3">
      <c r="A78" s="19" t="s">
        <v>707</v>
      </c>
      <c r="B78" s="19" t="s">
        <v>257</v>
      </c>
      <c r="C78" s="20" t="s">
        <v>23</v>
      </c>
      <c r="D78" s="21" t="s">
        <v>537</v>
      </c>
      <c r="E78" s="20" t="s">
        <v>363</v>
      </c>
      <c r="F78" s="24" t="s">
        <v>600</v>
      </c>
      <c r="G78" s="24" t="s">
        <v>626</v>
      </c>
      <c r="H78" s="24" t="s">
        <v>626</v>
      </c>
      <c r="I78" s="24" t="s">
        <v>626</v>
      </c>
      <c r="J78" s="24" t="s">
        <v>626</v>
      </c>
      <c r="K78" s="24" t="s">
        <v>626</v>
      </c>
      <c r="L78" s="23">
        <v>1</v>
      </c>
      <c r="M78" s="25" t="s">
        <v>368</v>
      </c>
      <c r="N78" s="25" t="s">
        <v>369</v>
      </c>
      <c r="O78" s="25" t="s">
        <v>77</v>
      </c>
      <c r="P78" s="25" t="s">
        <v>1096</v>
      </c>
      <c r="Q78" s="26" t="s">
        <v>370</v>
      </c>
      <c r="R78" s="27" t="s">
        <v>371</v>
      </c>
      <c r="S78" s="27" t="s">
        <v>732</v>
      </c>
      <c r="T78" s="27" t="s">
        <v>257</v>
      </c>
      <c r="U78" s="96" t="s">
        <v>558</v>
      </c>
      <c r="V78" s="166">
        <v>1</v>
      </c>
      <c r="W78" s="166">
        <v>0</v>
      </c>
      <c r="X78" s="166">
        <v>1</v>
      </c>
      <c r="Y78" s="166">
        <v>0</v>
      </c>
      <c r="Z78" s="166">
        <v>1</v>
      </c>
      <c r="AA78" s="166">
        <v>0</v>
      </c>
      <c r="AB78" s="167">
        <f t="shared" si="77"/>
        <v>3</v>
      </c>
      <c r="AC78" s="167">
        <f t="shared" si="77"/>
        <v>0</v>
      </c>
      <c r="AD78" s="152" t="s">
        <v>689</v>
      </c>
      <c r="AE78" s="166">
        <v>1</v>
      </c>
      <c r="AF78" s="166">
        <v>0</v>
      </c>
      <c r="AG78" s="166">
        <v>1</v>
      </c>
      <c r="AH78" s="166">
        <v>0</v>
      </c>
      <c r="AI78" s="166">
        <v>1</v>
      </c>
      <c r="AJ78" s="166">
        <v>0</v>
      </c>
      <c r="AK78" s="167">
        <f t="shared" si="78"/>
        <v>3</v>
      </c>
      <c r="AL78" s="167">
        <f t="shared" si="78"/>
        <v>0</v>
      </c>
      <c r="AM78" s="152" t="s">
        <v>689</v>
      </c>
      <c r="AN78" s="166">
        <v>1</v>
      </c>
      <c r="AO78" s="166">
        <v>0</v>
      </c>
      <c r="AP78" s="166">
        <v>1</v>
      </c>
      <c r="AQ78" s="166">
        <v>0</v>
      </c>
      <c r="AR78" s="166">
        <v>1</v>
      </c>
      <c r="AS78" s="166">
        <v>0</v>
      </c>
      <c r="AT78" s="167">
        <f t="shared" si="79"/>
        <v>3</v>
      </c>
      <c r="AU78" s="167">
        <f t="shared" si="79"/>
        <v>0</v>
      </c>
      <c r="AV78" s="152" t="s">
        <v>689</v>
      </c>
      <c r="AW78" s="166">
        <v>1</v>
      </c>
      <c r="AX78" s="166">
        <v>0</v>
      </c>
      <c r="AY78" s="166">
        <v>1</v>
      </c>
      <c r="AZ78" s="166">
        <v>0</v>
      </c>
      <c r="BA78" s="166">
        <v>1</v>
      </c>
      <c r="BB78" s="166">
        <v>0</v>
      </c>
      <c r="BC78" s="167">
        <f t="shared" si="80"/>
        <v>3</v>
      </c>
      <c r="BD78" s="167">
        <f t="shared" si="80"/>
        <v>0</v>
      </c>
      <c r="BE78" s="152" t="s">
        <v>689</v>
      </c>
      <c r="BF78" s="164">
        <f t="shared" si="81"/>
        <v>12</v>
      </c>
      <c r="BG78" s="165">
        <f t="shared" si="81"/>
        <v>0</v>
      </c>
      <c r="BH78" s="8">
        <f t="shared" si="82"/>
        <v>0</v>
      </c>
    </row>
    <row r="79" spans="1:60" ht="240" customHeight="1" x14ac:dyDescent="0.3">
      <c r="A79" s="19" t="s">
        <v>708</v>
      </c>
      <c r="B79" s="19" t="s">
        <v>280</v>
      </c>
      <c r="C79" s="20" t="s">
        <v>23</v>
      </c>
      <c r="D79" s="73" t="s">
        <v>538</v>
      </c>
      <c r="E79" s="74" t="s">
        <v>372</v>
      </c>
      <c r="F79" s="24" t="s">
        <v>600</v>
      </c>
      <c r="G79" s="24" t="s">
        <v>626</v>
      </c>
      <c r="H79" s="24" t="s">
        <v>626</v>
      </c>
      <c r="I79" s="24" t="s">
        <v>626</v>
      </c>
      <c r="J79" s="24" t="s">
        <v>626</v>
      </c>
      <c r="K79" s="24" t="s">
        <v>626</v>
      </c>
      <c r="L79" s="23">
        <v>1</v>
      </c>
      <c r="M79" s="24" t="s">
        <v>373</v>
      </c>
      <c r="N79" s="25" t="s">
        <v>374</v>
      </c>
      <c r="O79" s="25" t="s">
        <v>28</v>
      </c>
      <c r="P79" s="25" t="s">
        <v>1100</v>
      </c>
      <c r="Q79" s="75" t="s">
        <v>375</v>
      </c>
      <c r="R79" s="75" t="s">
        <v>696</v>
      </c>
      <c r="S79" s="27" t="s">
        <v>730</v>
      </c>
      <c r="T79" s="27" t="s">
        <v>280</v>
      </c>
      <c r="U79" s="96" t="s">
        <v>560</v>
      </c>
      <c r="V79" s="134">
        <v>20</v>
      </c>
      <c r="W79" s="134">
        <v>0</v>
      </c>
      <c r="X79" s="134">
        <v>20</v>
      </c>
      <c r="Y79" s="134">
        <v>0</v>
      </c>
      <c r="Z79" s="134">
        <v>5</v>
      </c>
      <c r="AA79" s="134">
        <v>0</v>
      </c>
      <c r="AB79" s="168">
        <f t="shared" ref="AB79:AC82" si="83">V79+X79+Z79</f>
        <v>45</v>
      </c>
      <c r="AC79" s="168">
        <f t="shared" si="83"/>
        <v>0</v>
      </c>
      <c r="AD79" s="133" t="s">
        <v>689</v>
      </c>
      <c r="AE79" s="134">
        <v>5</v>
      </c>
      <c r="AF79" s="134">
        <v>0</v>
      </c>
      <c r="AG79" s="134">
        <v>5</v>
      </c>
      <c r="AH79" s="134">
        <v>0</v>
      </c>
      <c r="AI79" s="134">
        <v>5</v>
      </c>
      <c r="AJ79" s="134">
        <v>0</v>
      </c>
      <c r="AK79" s="168">
        <f t="shared" ref="AK79:AL81" si="84">AE79+AG79+AI79</f>
        <v>15</v>
      </c>
      <c r="AL79" s="168">
        <f t="shared" si="84"/>
        <v>0</v>
      </c>
      <c r="AM79" s="133" t="s">
        <v>689</v>
      </c>
      <c r="AN79" s="134">
        <v>5</v>
      </c>
      <c r="AO79" s="134">
        <v>0</v>
      </c>
      <c r="AP79" s="134">
        <v>5</v>
      </c>
      <c r="AQ79" s="134">
        <v>0</v>
      </c>
      <c r="AR79" s="135">
        <v>5</v>
      </c>
      <c r="AS79" s="135">
        <v>0</v>
      </c>
      <c r="AT79" s="168">
        <f t="shared" ref="AT79:AU81" si="85">AN79+AP79+AR79</f>
        <v>15</v>
      </c>
      <c r="AU79" s="168">
        <f t="shared" si="85"/>
        <v>0</v>
      </c>
      <c r="AV79" s="133" t="s">
        <v>689</v>
      </c>
      <c r="AW79" s="134">
        <v>5</v>
      </c>
      <c r="AX79" s="134">
        <v>0</v>
      </c>
      <c r="AY79" s="134">
        <v>10</v>
      </c>
      <c r="AZ79" s="134">
        <v>0</v>
      </c>
      <c r="BA79" s="134">
        <v>10</v>
      </c>
      <c r="BB79" s="134">
        <v>0</v>
      </c>
      <c r="BC79" s="168">
        <f t="shared" ref="BC79:BD81" si="86">AW79+AY79+BA79</f>
        <v>25</v>
      </c>
      <c r="BD79" s="168">
        <f t="shared" si="86"/>
        <v>0</v>
      </c>
      <c r="BE79" s="133" t="s">
        <v>689</v>
      </c>
      <c r="BF79" s="144">
        <f t="shared" ref="BF79:BG84" si="87">AB79+AK79+AT79+BC79</f>
        <v>100</v>
      </c>
      <c r="BG79" s="145">
        <f t="shared" si="87"/>
        <v>0</v>
      </c>
      <c r="BH79" s="106">
        <f t="shared" ref="BH79:BH83" si="88">IF(AND(BG79&gt;0,BF79&gt;0),BG79/BF79,0)</f>
        <v>0</v>
      </c>
    </row>
    <row r="80" spans="1:60" ht="229.5" x14ac:dyDescent="0.3">
      <c r="A80" s="19" t="s">
        <v>708</v>
      </c>
      <c r="B80" s="19" t="s">
        <v>280</v>
      </c>
      <c r="C80" s="20" t="s">
        <v>23</v>
      </c>
      <c r="D80" s="73" t="s">
        <v>538</v>
      </c>
      <c r="E80" s="74" t="s">
        <v>372</v>
      </c>
      <c r="F80" s="24" t="s">
        <v>600</v>
      </c>
      <c r="G80" s="24" t="s">
        <v>626</v>
      </c>
      <c r="H80" s="24" t="s">
        <v>626</v>
      </c>
      <c r="I80" s="24" t="s">
        <v>626</v>
      </c>
      <c r="J80" s="24" t="s">
        <v>626</v>
      </c>
      <c r="K80" s="24" t="s">
        <v>626</v>
      </c>
      <c r="L80" s="23">
        <v>1</v>
      </c>
      <c r="M80" s="24" t="s">
        <v>377</v>
      </c>
      <c r="N80" s="25" t="s">
        <v>378</v>
      </c>
      <c r="O80" s="25" t="s">
        <v>28</v>
      </c>
      <c r="P80" s="25" t="s">
        <v>1100</v>
      </c>
      <c r="Q80" s="75" t="s">
        <v>376</v>
      </c>
      <c r="R80" s="75" t="s">
        <v>697</v>
      </c>
      <c r="S80" s="27" t="s">
        <v>730</v>
      </c>
      <c r="T80" s="27" t="s">
        <v>280</v>
      </c>
      <c r="U80" s="96" t="s">
        <v>560</v>
      </c>
      <c r="V80" s="134">
        <v>20</v>
      </c>
      <c r="W80" s="134">
        <v>0</v>
      </c>
      <c r="X80" s="134">
        <v>20</v>
      </c>
      <c r="Y80" s="134">
        <v>0</v>
      </c>
      <c r="Z80" s="134">
        <v>5</v>
      </c>
      <c r="AA80" s="134">
        <v>0</v>
      </c>
      <c r="AB80" s="168">
        <f t="shared" si="83"/>
        <v>45</v>
      </c>
      <c r="AC80" s="168">
        <f t="shared" si="83"/>
        <v>0</v>
      </c>
      <c r="AD80" s="133" t="s">
        <v>689</v>
      </c>
      <c r="AE80" s="134">
        <v>5</v>
      </c>
      <c r="AF80" s="134">
        <v>0</v>
      </c>
      <c r="AG80" s="134">
        <v>5</v>
      </c>
      <c r="AH80" s="134">
        <v>0</v>
      </c>
      <c r="AI80" s="134">
        <v>5</v>
      </c>
      <c r="AJ80" s="134">
        <v>0</v>
      </c>
      <c r="AK80" s="168">
        <f t="shared" si="84"/>
        <v>15</v>
      </c>
      <c r="AL80" s="168">
        <f t="shared" si="84"/>
        <v>0</v>
      </c>
      <c r="AM80" s="133" t="s">
        <v>689</v>
      </c>
      <c r="AN80" s="134">
        <v>5</v>
      </c>
      <c r="AO80" s="134">
        <v>0</v>
      </c>
      <c r="AP80" s="134">
        <v>5</v>
      </c>
      <c r="AQ80" s="134">
        <v>0</v>
      </c>
      <c r="AR80" s="135">
        <v>5</v>
      </c>
      <c r="AS80" s="135">
        <v>0</v>
      </c>
      <c r="AT80" s="168">
        <f t="shared" si="85"/>
        <v>15</v>
      </c>
      <c r="AU80" s="168">
        <f t="shared" si="85"/>
        <v>0</v>
      </c>
      <c r="AV80" s="133" t="s">
        <v>689</v>
      </c>
      <c r="AW80" s="134">
        <v>5</v>
      </c>
      <c r="AX80" s="134">
        <v>0</v>
      </c>
      <c r="AY80" s="134">
        <v>10</v>
      </c>
      <c r="AZ80" s="134">
        <v>0</v>
      </c>
      <c r="BA80" s="134">
        <v>10</v>
      </c>
      <c r="BB80" s="134">
        <v>0</v>
      </c>
      <c r="BC80" s="168">
        <f t="shared" si="86"/>
        <v>25</v>
      </c>
      <c r="BD80" s="168">
        <f t="shared" si="86"/>
        <v>0</v>
      </c>
      <c r="BE80" s="133" t="s">
        <v>689</v>
      </c>
      <c r="BF80" s="144">
        <f t="shared" si="87"/>
        <v>100</v>
      </c>
      <c r="BG80" s="145">
        <f t="shared" si="87"/>
        <v>0</v>
      </c>
      <c r="BH80" s="106">
        <f t="shared" si="88"/>
        <v>0</v>
      </c>
    </row>
    <row r="81" spans="1:60" ht="216" x14ac:dyDescent="0.3">
      <c r="A81" s="19" t="s">
        <v>708</v>
      </c>
      <c r="B81" s="19" t="s">
        <v>280</v>
      </c>
      <c r="C81" s="20" t="s">
        <v>23</v>
      </c>
      <c r="D81" s="73" t="s">
        <v>538</v>
      </c>
      <c r="E81" s="74" t="s">
        <v>372</v>
      </c>
      <c r="F81" s="24" t="s">
        <v>600</v>
      </c>
      <c r="G81" s="24" t="s">
        <v>626</v>
      </c>
      <c r="H81" s="24" t="s">
        <v>626</v>
      </c>
      <c r="I81" s="24" t="s">
        <v>626</v>
      </c>
      <c r="J81" s="24" t="s">
        <v>626</v>
      </c>
      <c r="K81" s="24" t="s">
        <v>626</v>
      </c>
      <c r="L81" s="23">
        <v>1</v>
      </c>
      <c r="M81" s="24" t="s">
        <v>382</v>
      </c>
      <c r="N81" s="25" t="s">
        <v>383</v>
      </c>
      <c r="O81" s="25" t="s">
        <v>28</v>
      </c>
      <c r="P81" s="25" t="s">
        <v>1100</v>
      </c>
      <c r="Q81" s="75" t="s">
        <v>379</v>
      </c>
      <c r="R81" s="75" t="s">
        <v>698</v>
      </c>
      <c r="S81" s="27" t="s">
        <v>730</v>
      </c>
      <c r="T81" s="27" t="s">
        <v>280</v>
      </c>
      <c r="U81" s="96" t="s">
        <v>560</v>
      </c>
      <c r="V81" s="134">
        <v>20</v>
      </c>
      <c r="W81" s="134">
        <v>0</v>
      </c>
      <c r="X81" s="134">
        <v>20</v>
      </c>
      <c r="Y81" s="134">
        <v>0</v>
      </c>
      <c r="Z81" s="134">
        <v>5</v>
      </c>
      <c r="AA81" s="134">
        <v>0</v>
      </c>
      <c r="AB81" s="132">
        <f t="shared" si="83"/>
        <v>45</v>
      </c>
      <c r="AC81" s="132">
        <f t="shared" si="83"/>
        <v>0</v>
      </c>
      <c r="AD81" s="133" t="s">
        <v>689</v>
      </c>
      <c r="AE81" s="134">
        <v>5</v>
      </c>
      <c r="AF81" s="134">
        <v>0</v>
      </c>
      <c r="AG81" s="134">
        <v>5</v>
      </c>
      <c r="AH81" s="134">
        <v>0</v>
      </c>
      <c r="AI81" s="134">
        <v>5</v>
      </c>
      <c r="AJ81" s="134">
        <v>0</v>
      </c>
      <c r="AK81" s="132">
        <f t="shared" si="84"/>
        <v>15</v>
      </c>
      <c r="AL81" s="132">
        <f t="shared" si="84"/>
        <v>0</v>
      </c>
      <c r="AM81" s="133" t="s">
        <v>689</v>
      </c>
      <c r="AN81" s="134">
        <v>5</v>
      </c>
      <c r="AO81" s="134">
        <v>0</v>
      </c>
      <c r="AP81" s="134">
        <v>5</v>
      </c>
      <c r="AQ81" s="134">
        <v>0</v>
      </c>
      <c r="AR81" s="135">
        <v>5</v>
      </c>
      <c r="AS81" s="135">
        <v>0</v>
      </c>
      <c r="AT81" s="132">
        <f t="shared" si="85"/>
        <v>15</v>
      </c>
      <c r="AU81" s="132">
        <f t="shared" si="85"/>
        <v>0</v>
      </c>
      <c r="AV81" s="133" t="s">
        <v>689</v>
      </c>
      <c r="AW81" s="134">
        <v>5</v>
      </c>
      <c r="AX81" s="134">
        <v>0</v>
      </c>
      <c r="AY81" s="134">
        <v>10</v>
      </c>
      <c r="AZ81" s="134">
        <v>0</v>
      </c>
      <c r="BA81" s="134">
        <v>10</v>
      </c>
      <c r="BB81" s="134">
        <v>0</v>
      </c>
      <c r="BC81" s="132">
        <f t="shared" si="86"/>
        <v>25</v>
      </c>
      <c r="BD81" s="132">
        <f t="shared" si="86"/>
        <v>0</v>
      </c>
      <c r="BE81" s="133" t="s">
        <v>689</v>
      </c>
      <c r="BF81" s="136">
        <f t="shared" si="87"/>
        <v>100</v>
      </c>
      <c r="BG81" s="137">
        <f t="shared" si="87"/>
        <v>0</v>
      </c>
      <c r="BH81" s="106">
        <f t="shared" si="88"/>
        <v>0</v>
      </c>
    </row>
    <row r="82" spans="1:60" ht="148.5" x14ac:dyDescent="0.3">
      <c r="A82" s="19" t="s">
        <v>708</v>
      </c>
      <c r="B82" s="19" t="s">
        <v>280</v>
      </c>
      <c r="C82" s="20" t="s">
        <v>23</v>
      </c>
      <c r="D82" s="73" t="s">
        <v>538</v>
      </c>
      <c r="E82" s="74" t="s">
        <v>372</v>
      </c>
      <c r="F82" s="24" t="s">
        <v>600</v>
      </c>
      <c r="G82" s="23">
        <v>1</v>
      </c>
      <c r="H82" s="23">
        <v>1</v>
      </c>
      <c r="I82" s="24" t="s">
        <v>626</v>
      </c>
      <c r="J82" s="24" t="s">
        <v>626</v>
      </c>
      <c r="K82" s="24" t="s">
        <v>626</v>
      </c>
      <c r="L82" s="76">
        <v>1</v>
      </c>
      <c r="M82" s="77" t="s">
        <v>385</v>
      </c>
      <c r="N82" s="75" t="s">
        <v>386</v>
      </c>
      <c r="O82" s="66" t="s">
        <v>692</v>
      </c>
      <c r="P82" s="25" t="s">
        <v>1100</v>
      </c>
      <c r="Q82" s="75" t="s">
        <v>384</v>
      </c>
      <c r="R82" s="75" t="s">
        <v>695</v>
      </c>
      <c r="S82" s="27" t="s">
        <v>730</v>
      </c>
      <c r="T82" s="27" t="s">
        <v>280</v>
      </c>
      <c r="U82" s="96" t="s">
        <v>560</v>
      </c>
      <c r="V82" s="134">
        <v>10</v>
      </c>
      <c r="W82" s="134">
        <v>0</v>
      </c>
      <c r="X82" s="134">
        <v>20</v>
      </c>
      <c r="Y82" s="134">
        <v>0</v>
      </c>
      <c r="Z82" s="134">
        <v>10</v>
      </c>
      <c r="AA82" s="134">
        <v>0</v>
      </c>
      <c r="AB82" s="168">
        <f>V82+X82+Z82</f>
        <v>40</v>
      </c>
      <c r="AC82" s="168">
        <f t="shared" si="83"/>
        <v>0</v>
      </c>
      <c r="AD82" s="133" t="s">
        <v>689</v>
      </c>
      <c r="AE82" s="134">
        <v>5</v>
      </c>
      <c r="AF82" s="134">
        <v>0</v>
      </c>
      <c r="AG82" s="134">
        <v>5</v>
      </c>
      <c r="AH82" s="134">
        <v>0</v>
      </c>
      <c r="AI82" s="134">
        <v>5</v>
      </c>
      <c r="AJ82" s="134">
        <v>0</v>
      </c>
      <c r="AK82" s="168">
        <f>AE82+AG82+AI82</f>
        <v>15</v>
      </c>
      <c r="AL82" s="168">
        <f>AF82+AH82+AJ82</f>
        <v>0</v>
      </c>
      <c r="AM82" s="133" t="s">
        <v>689</v>
      </c>
      <c r="AN82" s="134">
        <v>5</v>
      </c>
      <c r="AO82" s="134">
        <v>0</v>
      </c>
      <c r="AP82" s="134">
        <v>5</v>
      </c>
      <c r="AQ82" s="134">
        <v>0</v>
      </c>
      <c r="AR82" s="135">
        <v>5</v>
      </c>
      <c r="AS82" s="135">
        <v>0</v>
      </c>
      <c r="AT82" s="168">
        <f>AN82+AP82+AR82</f>
        <v>15</v>
      </c>
      <c r="AU82" s="168">
        <f>AO82+AQ82+AS82</f>
        <v>0</v>
      </c>
      <c r="AV82" s="133" t="s">
        <v>689</v>
      </c>
      <c r="AW82" s="134">
        <v>10</v>
      </c>
      <c r="AX82" s="134">
        <v>0</v>
      </c>
      <c r="AY82" s="134">
        <v>10</v>
      </c>
      <c r="AZ82" s="134">
        <v>0</v>
      </c>
      <c r="BA82" s="134">
        <v>10</v>
      </c>
      <c r="BB82" s="134">
        <v>0</v>
      </c>
      <c r="BC82" s="168">
        <f>AW82+AY82+BA82</f>
        <v>30</v>
      </c>
      <c r="BD82" s="168">
        <f>AX82+AZ82+BB82</f>
        <v>0</v>
      </c>
      <c r="BE82" s="133" t="s">
        <v>689</v>
      </c>
      <c r="BF82" s="144">
        <f t="shared" si="87"/>
        <v>100</v>
      </c>
      <c r="BG82" s="145">
        <f>AC82+AL82+AU82+BD82</f>
        <v>0</v>
      </c>
      <c r="BH82" s="106">
        <f t="shared" si="88"/>
        <v>0</v>
      </c>
    </row>
    <row r="83" spans="1:60" ht="229.5" x14ac:dyDescent="0.3">
      <c r="A83" s="19" t="s">
        <v>708</v>
      </c>
      <c r="B83" s="19" t="s">
        <v>280</v>
      </c>
      <c r="C83" s="20" t="s">
        <v>23</v>
      </c>
      <c r="D83" s="73" t="s">
        <v>538</v>
      </c>
      <c r="E83" s="74" t="s">
        <v>699</v>
      </c>
      <c r="F83" s="24" t="s">
        <v>600</v>
      </c>
      <c r="G83" s="24" t="s">
        <v>626</v>
      </c>
      <c r="H83" s="24" t="s">
        <v>626</v>
      </c>
      <c r="I83" s="24" t="s">
        <v>626</v>
      </c>
      <c r="J83" s="24" t="s">
        <v>626</v>
      </c>
      <c r="K83" s="24" t="s">
        <v>626</v>
      </c>
      <c r="L83" s="23">
        <v>1</v>
      </c>
      <c r="M83" s="77" t="s">
        <v>382</v>
      </c>
      <c r="N83" s="75" t="s">
        <v>383</v>
      </c>
      <c r="O83" s="75" t="s">
        <v>28</v>
      </c>
      <c r="P83" s="25" t="s">
        <v>1100</v>
      </c>
      <c r="Q83" s="75" t="s">
        <v>380</v>
      </c>
      <c r="R83" s="75" t="s">
        <v>381</v>
      </c>
      <c r="S83" s="27" t="s">
        <v>730</v>
      </c>
      <c r="T83" s="27" t="s">
        <v>280</v>
      </c>
      <c r="U83" s="102" t="s">
        <v>561</v>
      </c>
      <c r="V83" s="134">
        <v>20</v>
      </c>
      <c r="W83" s="134">
        <v>0</v>
      </c>
      <c r="X83" s="134">
        <v>20</v>
      </c>
      <c r="Y83" s="134">
        <v>0</v>
      </c>
      <c r="Z83" s="134">
        <v>5</v>
      </c>
      <c r="AA83" s="134">
        <v>0</v>
      </c>
      <c r="AB83" s="132">
        <f t="shared" ref="AB83:AC84" si="89">V83+X83+Z83</f>
        <v>45</v>
      </c>
      <c r="AC83" s="132">
        <f t="shared" si="89"/>
        <v>0</v>
      </c>
      <c r="AD83" s="133" t="s">
        <v>689</v>
      </c>
      <c r="AE83" s="134">
        <v>5</v>
      </c>
      <c r="AF83" s="134">
        <v>0</v>
      </c>
      <c r="AG83" s="134">
        <v>5</v>
      </c>
      <c r="AH83" s="134">
        <v>0</v>
      </c>
      <c r="AI83" s="134">
        <v>5</v>
      </c>
      <c r="AJ83" s="134">
        <v>0</v>
      </c>
      <c r="AK83" s="132">
        <f t="shared" ref="AK83:AL84" si="90">AE83+AG83+AI83</f>
        <v>15</v>
      </c>
      <c r="AL83" s="132">
        <f t="shared" si="90"/>
        <v>0</v>
      </c>
      <c r="AM83" s="133" t="s">
        <v>689</v>
      </c>
      <c r="AN83" s="134">
        <v>5</v>
      </c>
      <c r="AO83" s="134">
        <v>0</v>
      </c>
      <c r="AP83" s="134">
        <v>5</v>
      </c>
      <c r="AQ83" s="134">
        <v>0</v>
      </c>
      <c r="AR83" s="135">
        <v>5</v>
      </c>
      <c r="AS83" s="135">
        <v>0</v>
      </c>
      <c r="AT83" s="132">
        <f t="shared" ref="AT83:AU84" si="91">AN83+AP83+AR83</f>
        <v>15</v>
      </c>
      <c r="AU83" s="132">
        <f t="shared" si="91"/>
        <v>0</v>
      </c>
      <c r="AV83" s="133" t="s">
        <v>689</v>
      </c>
      <c r="AW83" s="134">
        <v>5</v>
      </c>
      <c r="AX83" s="134">
        <v>0</v>
      </c>
      <c r="AY83" s="134">
        <v>10</v>
      </c>
      <c r="AZ83" s="134">
        <v>0</v>
      </c>
      <c r="BA83" s="134">
        <v>10</v>
      </c>
      <c r="BB83" s="134">
        <v>0</v>
      </c>
      <c r="BC83" s="132">
        <f t="shared" ref="BC83:BD84" si="92">AW83+AY83+BA83</f>
        <v>25</v>
      </c>
      <c r="BD83" s="132">
        <f t="shared" si="92"/>
        <v>0</v>
      </c>
      <c r="BE83" s="133" t="s">
        <v>689</v>
      </c>
      <c r="BF83" s="136">
        <f t="shared" si="87"/>
        <v>100</v>
      </c>
      <c r="BG83" s="137">
        <f t="shared" si="87"/>
        <v>0</v>
      </c>
      <c r="BH83" s="106">
        <f t="shared" si="88"/>
        <v>0</v>
      </c>
    </row>
    <row r="84" spans="1:60" ht="94.5" x14ac:dyDescent="0.3">
      <c r="A84" s="19" t="s">
        <v>708</v>
      </c>
      <c r="B84" s="19" t="s">
        <v>280</v>
      </c>
      <c r="C84" s="20" t="s">
        <v>23</v>
      </c>
      <c r="D84" s="20" t="s">
        <v>538</v>
      </c>
      <c r="E84" s="20" t="s">
        <v>345</v>
      </c>
      <c r="F84" s="24" t="s">
        <v>600</v>
      </c>
      <c r="G84" s="24" t="s">
        <v>626</v>
      </c>
      <c r="H84" s="24" t="s">
        <v>626</v>
      </c>
      <c r="I84" s="24" t="s">
        <v>626</v>
      </c>
      <c r="J84" s="24" t="s">
        <v>626</v>
      </c>
      <c r="K84" s="24" t="s">
        <v>626</v>
      </c>
      <c r="L84" s="23">
        <v>1</v>
      </c>
      <c r="M84" s="24" t="s">
        <v>385</v>
      </c>
      <c r="N84" s="25" t="s">
        <v>386</v>
      </c>
      <c r="O84" s="25" t="s">
        <v>28</v>
      </c>
      <c r="P84" s="25" t="s">
        <v>1100</v>
      </c>
      <c r="Q84" s="26" t="s">
        <v>348</v>
      </c>
      <c r="R84" s="25" t="s">
        <v>344</v>
      </c>
      <c r="S84" s="27" t="s">
        <v>730</v>
      </c>
      <c r="T84" s="27" t="s">
        <v>280</v>
      </c>
      <c r="U84" s="96" t="s">
        <v>560</v>
      </c>
      <c r="V84" s="150">
        <v>20</v>
      </c>
      <c r="W84" s="150">
        <v>0</v>
      </c>
      <c r="X84" s="150">
        <v>30</v>
      </c>
      <c r="Y84" s="150">
        <v>0</v>
      </c>
      <c r="Z84" s="150">
        <f>(100*41.82)/100</f>
        <v>41.82</v>
      </c>
      <c r="AA84" s="150">
        <v>0</v>
      </c>
      <c r="AB84" s="151">
        <f t="shared" si="89"/>
        <v>91.82</v>
      </c>
      <c r="AC84" s="151">
        <f t="shared" si="89"/>
        <v>0</v>
      </c>
      <c r="AD84" s="152" t="s">
        <v>689</v>
      </c>
      <c r="AE84" s="150">
        <f>(10/11)</f>
        <v>0.90909090909090906</v>
      </c>
      <c r="AF84" s="150">
        <v>0</v>
      </c>
      <c r="AG84" s="150">
        <f>(10/11)</f>
        <v>0.90909090909090906</v>
      </c>
      <c r="AH84" s="150">
        <v>0</v>
      </c>
      <c r="AI84" s="150">
        <f>(10/11)</f>
        <v>0.90909090909090906</v>
      </c>
      <c r="AJ84" s="150">
        <v>0</v>
      </c>
      <c r="AK84" s="151">
        <f t="shared" si="90"/>
        <v>2.7272727272727271</v>
      </c>
      <c r="AL84" s="151">
        <f t="shared" si="90"/>
        <v>0</v>
      </c>
      <c r="AM84" s="152" t="s">
        <v>689</v>
      </c>
      <c r="AN84" s="150">
        <f>(10/11)</f>
        <v>0.90909090909090906</v>
      </c>
      <c r="AO84" s="150">
        <v>0</v>
      </c>
      <c r="AP84" s="150">
        <f>(10/11)</f>
        <v>0.90909090909090906</v>
      </c>
      <c r="AQ84" s="150">
        <v>0</v>
      </c>
      <c r="AR84" s="150">
        <f>(10/11)</f>
        <v>0.90909090909090906</v>
      </c>
      <c r="AS84" s="163">
        <v>0</v>
      </c>
      <c r="AT84" s="151">
        <f t="shared" si="91"/>
        <v>2.7272727272727271</v>
      </c>
      <c r="AU84" s="151">
        <f t="shared" si="91"/>
        <v>0</v>
      </c>
      <c r="AV84" s="152" t="s">
        <v>689</v>
      </c>
      <c r="AW84" s="150">
        <f>(10/11)</f>
        <v>0.90909090909090906</v>
      </c>
      <c r="AX84" s="150">
        <v>0</v>
      </c>
      <c r="AY84" s="150">
        <f>(10/11)</f>
        <v>0.90909090909090906</v>
      </c>
      <c r="AZ84" s="150">
        <v>0</v>
      </c>
      <c r="BA84" s="150">
        <f>(10/11)</f>
        <v>0.90909090909090906</v>
      </c>
      <c r="BB84" s="150">
        <v>0</v>
      </c>
      <c r="BC84" s="151">
        <f t="shared" si="92"/>
        <v>2.7272727272727271</v>
      </c>
      <c r="BD84" s="151">
        <f t="shared" si="92"/>
        <v>0</v>
      </c>
      <c r="BE84" s="152" t="s">
        <v>689</v>
      </c>
      <c r="BF84" s="164">
        <f t="shared" si="87"/>
        <v>100.00181818181819</v>
      </c>
      <c r="BG84" s="165">
        <f t="shared" si="87"/>
        <v>0</v>
      </c>
      <c r="BH84" s="8">
        <f>IF(AND(BG84&gt;0,BF84&gt;0),BG84/BF84,0)</f>
        <v>0</v>
      </c>
    </row>
    <row r="85" spans="1:60" ht="94.5" x14ac:dyDescent="0.3">
      <c r="A85" s="66" t="s">
        <v>710</v>
      </c>
      <c r="B85" s="19" t="s">
        <v>15</v>
      </c>
      <c r="C85" s="20" t="s">
        <v>23</v>
      </c>
      <c r="D85" s="20" t="s">
        <v>539</v>
      </c>
      <c r="E85" s="20" t="s">
        <v>345</v>
      </c>
      <c r="F85" s="24" t="s">
        <v>600</v>
      </c>
      <c r="G85" s="24" t="s">
        <v>626</v>
      </c>
      <c r="H85" s="24" t="s">
        <v>626</v>
      </c>
      <c r="I85" s="24" t="s">
        <v>626</v>
      </c>
      <c r="J85" s="24" t="s">
        <v>626</v>
      </c>
      <c r="K85" s="24" t="s">
        <v>626</v>
      </c>
      <c r="L85" s="23">
        <v>1</v>
      </c>
      <c r="M85" s="24" t="s">
        <v>387</v>
      </c>
      <c r="N85" s="25" t="s">
        <v>388</v>
      </c>
      <c r="O85" s="25" t="s">
        <v>12</v>
      </c>
      <c r="P85" s="25" t="s">
        <v>741</v>
      </c>
      <c r="Q85" s="68" t="s">
        <v>389</v>
      </c>
      <c r="R85" s="25" t="s">
        <v>390</v>
      </c>
      <c r="S85" s="27" t="s">
        <v>735</v>
      </c>
      <c r="T85" s="34" t="s">
        <v>15</v>
      </c>
      <c r="U85" s="101" t="s">
        <v>562</v>
      </c>
      <c r="V85" s="158">
        <v>0</v>
      </c>
      <c r="W85" s="158">
        <v>0</v>
      </c>
      <c r="X85" s="158">
        <v>0</v>
      </c>
      <c r="Y85" s="158">
        <v>0</v>
      </c>
      <c r="Z85" s="158">
        <f>100/5</f>
        <v>20</v>
      </c>
      <c r="AA85" s="158">
        <v>0</v>
      </c>
      <c r="AB85" s="159">
        <f t="shared" ref="AB85:AC86" si="93">V85+X85+Z85</f>
        <v>20</v>
      </c>
      <c r="AC85" s="159">
        <f t="shared" si="93"/>
        <v>0</v>
      </c>
      <c r="AD85" s="160" t="s">
        <v>689</v>
      </c>
      <c r="AE85" s="158">
        <f>100/5</f>
        <v>20</v>
      </c>
      <c r="AF85" s="158">
        <v>0</v>
      </c>
      <c r="AG85" s="158">
        <f>100/5</f>
        <v>20</v>
      </c>
      <c r="AH85" s="158">
        <v>0</v>
      </c>
      <c r="AI85" s="158">
        <f>100/5</f>
        <v>20</v>
      </c>
      <c r="AJ85" s="158">
        <v>0</v>
      </c>
      <c r="AK85" s="159">
        <f t="shared" ref="AK85:AL86" si="94">AE85+AG85+AI85</f>
        <v>60</v>
      </c>
      <c r="AL85" s="159">
        <f t="shared" si="94"/>
        <v>0</v>
      </c>
      <c r="AM85" s="160" t="s">
        <v>689</v>
      </c>
      <c r="AN85" s="158">
        <f>100/5</f>
        <v>20</v>
      </c>
      <c r="AO85" s="158">
        <v>0</v>
      </c>
      <c r="AP85" s="158">
        <v>0</v>
      </c>
      <c r="AQ85" s="158">
        <v>0</v>
      </c>
      <c r="AR85" s="161">
        <v>0</v>
      </c>
      <c r="AS85" s="161">
        <v>0</v>
      </c>
      <c r="AT85" s="159">
        <f t="shared" ref="AT85:AU86" si="95">AN85+AP85+AR85</f>
        <v>20</v>
      </c>
      <c r="AU85" s="159">
        <f t="shared" si="95"/>
        <v>0</v>
      </c>
      <c r="AV85" s="160" t="s">
        <v>689</v>
      </c>
      <c r="AW85" s="158">
        <v>0</v>
      </c>
      <c r="AX85" s="158">
        <v>0</v>
      </c>
      <c r="AY85" s="158">
        <v>0</v>
      </c>
      <c r="AZ85" s="158">
        <v>0</v>
      </c>
      <c r="BA85" s="158">
        <v>0</v>
      </c>
      <c r="BB85" s="158">
        <v>0</v>
      </c>
      <c r="BC85" s="159">
        <f t="shared" ref="BC85:BD86" si="96">AW85+AY85+BA85</f>
        <v>0</v>
      </c>
      <c r="BD85" s="159">
        <f t="shared" si="96"/>
        <v>0</v>
      </c>
      <c r="BE85" s="160" t="s">
        <v>689</v>
      </c>
      <c r="BF85" s="164">
        <f t="shared" ref="BF85:BG86" si="97">AB85+AK85+AT85+BC85</f>
        <v>100</v>
      </c>
      <c r="BG85" s="165">
        <f t="shared" si="97"/>
        <v>0</v>
      </c>
      <c r="BH85" s="7">
        <f t="shared" ref="BH85:BH86" si="98">IF(AND(BG85&gt;0,BF85&gt;0),BG85/BF85,0)</f>
        <v>0</v>
      </c>
    </row>
    <row r="86" spans="1:60" ht="94.5" x14ac:dyDescent="0.3">
      <c r="A86" s="66" t="s">
        <v>710</v>
      </c>
      <c r="B86" s="19" t="s">
        <v>15</v>
      </c>
      <c r="C86" s="20" t="s">
        <v>23</v>
      </c>
      <c r="D86" s="20" t="s">
        <v>636</v>
      </c>
      <c r="E86" s="20" t="s">
        <v>391</v>
      </c>
      <c r="F86" s="24" t="s">
        <v>600</v>
      </c>
      <c r="G86" s="24" t="s">
        <v>626</v>
      </c>
      <c r="H86" s="24" t="s">
        <v>626</v>
      </c>
      <c r="I86" s="24" t="s">
        <v>626</v>
      </c>
      <c r="J86" s="24" t="s">
        <v>626</v>
      </c>
      <c r="K86" s="24" t="s">
        <v>626</v>
      </c>
      <c r="L86" s="24">
        <v>2</v>
      </c>
      <c r="M86" s="78" t="s">
        <v>392</v>
      </c>
      <c r="N86" s="78" t="s">
        <v>393</v>
      </c>
      <c r="O86" s="25" t="s">
        <v>12</v>
      </c>
      <c r="P86" s="25" t="s">
        <v>741</v>
      </c>
      <c r="Q86" s="68" t="s">
        <v>394</v>
      </c>
      <c r="R86" s="25" t="s">
        <v>395</v>
      </c>
      <c r="S86" s="27" t="s">
        <v>735</v>
      </c>
      <c r="T86" s="34" t="s">
        <v>15</v>
      </c>
      <c r="U86" s="101" t="s">
        <v>562</v>
      </c>
      <c r="V86" s="158">
        <v>0</v>
      </c>
      <c r="W86" s="158">
        <v>0</v>
      </c>
      <c r="X86" s="158">
        <v>0</v>
      </c>
      <c r="Y86" s="158">
        <v>0</v>
      </c>
      <c r="Z86" s="158">
        <v>0</v>
      </c>
      <c r="AA86" s="158">
        <v>0</v>
      </c>
      <c r="AB86" s="159">
        <f t="shared" si="93"/>
        <v>0</v>
      </c>
      <c r="AC86" s="159">
        <f t="shared" si="93"/>
        <v>0</v>
      </c>
      <c r="AD86" s="160" t="s">
        <v>689</v>
      </c>
      <c r="AE86" s="158">
        <v>0</v>
      </c>
      <c r="AF86" s="158">
        <v>0</v>
      </c>
      <c r="AG86" s="158">
        <v>0</v>
      </c>
      <c r="AH86" s="158">
        <v>0</v>
      </c>
      <c r="AI86" s="158">
        <v>0</v>
      </c>
      <c r="AJ86" s="158">
        <v>0</v>
      </c>
      <c r="AK86" s="159">
        <f t="shared" si="94"/>
        <v>0</v>
      </c>
      <c r="AL86" s="159">
        <f t="shared" si="94"/>
        <v>0</v>
      </c>
      <c r="AM86" s="160" t="s">
        <v>689</v>
      </c>
      <c r="AN86" s="158">
        <v>1</v>
      </c>
      <c r="AO86" s="158">
        <v>0</v>
      </c>
      <c r="AP86" s="158">
        <v>0</v>
      </c>
      <c r="AQ86" s="158">
        <v>0</v>
      </c>
      <c r="AR86" s="161">
        <v>0</v>
      </c>
      <c r="AS86" s="161">
        <v>0</v>
      </c>
      <c r="AT86" s="159">
        <f t="shared" si="95"/>
        <v>1</v>
      </c>
      <c r="AU86" s="159">
        <f t="shared" si="95"/>
        <v>0</v>
      </c>
      <c r="AV86" s="160" t="s">
        <v>689</v>
      </c>
      <c r="AW86" s="158">
        <v>0</v>
      </c>
      <c r="AX86" s="158">
        <v>0</v>
      </c>
      <c r="AY86" s="158">
        <v>1</v>
      </c>
      <c r="AZ86" s="158">
        <v>0</v>
      </c>
      <c r="BA86" s="158">
        <v>0</v>
      </c>
      <c r="BB86" s="158">
        <v>0</v>
      </c>
      <c r="BC86" s="159">
        <f t="shared" si="96"/>
        <v>1</v>
      </c>
      <c r="BD86" s="159">
        <f t="shared" si="96"/>
        <v>0</v>
      </c>
      <c r="BE86" s="160" t="s">
        <v>689</v>
      </c>
      <c r="BF86" s="164">
        <f t="shared" si="97"/>
        <v>2</v>
      </c>
      <c r="BG86" s="165">
        <f t="shared" si="97"/>
        <v>0</v>
      </c>
      <c r="BH86" s="7">
        <f t="shared" si="98"/>
        <v>0</v>
      </c>
    </row>
    <row r="87" spans="1:60" ht="108" x14ac:dyDescent="0.3">
      <c r="A87" s="19" t="s">
        <v>713</v>
      </c>
      <c r="B87" s="19" t="s">
        <v>104</v>
      </c>
      <c r="C87" s="20" t="s">
        <v>23</v>
      </c>
      <c r="D87" s="20" t="s">
        <v>540</v>
      </c>
      <c r="E87" s="20" t="s">
        <v>340</v>
      </c>
      <c r="F87" s="24" t="s">
        <v>600</v>
      </c>
      <c r="G87" s="24" t="s">
        <v>626</v>
      </c>
      <c r="H87" s="24" t="s">
        <v>626</v>
      </c>
      <c r="I87" s="24" t="s">
        <v>626</v>
      </c>
      <c r="J87" s="24" t="s">
        <v>626</v>
      </c>
      <c r="K87" s="24" t="s">
        <v>626</v>
      </c>
      <c r="L87" s="23">
        <v>1</v>
      </c>
      <c r="M87" s="25" t="s">
        <v>341</v>
      </c>
      <c r="N87" s="25" t="s">
        <v>342</v>
      </c>
      <c r="O87" s="25" t="s">
        <v>28</v>
      </c>
      <c r="P87" s="25" t="s">
        <v>1101</v>
      </c>
      <c r="Q87" s="26" t="s">
        <v>343</v>
      </c>
      <c r="R87" s="25" t="s">
        <v>344</v>
      </c>
      <c r="S87" s="27" t="s">
        <v>732</v>
      </c>
      <c r="T87" s="27" t="s">
        <v>37</v>
      </c>
      <c r="U87" s="96" t="s">
        <v>37</v>
      </c>
      <c r="V87" s="150">
        <f>(100/6)</f>
        <v>16.666666666666668</v>
      </c>
      <c r="W87" s="158">
        <v>0</v>
      </c>
      <c r="X87" s="150">
        <f>(100/6)</f>
        <v>16.666666666666668</v>
      </c>
      <c r="Y87" s="158">
        <v>0</v>
      </c>
      <c r="Z87" s="150">
        <f>(100/6)</f>
        <v>16.666666666666668</v>
      </c>
      <c r="AA87" s="158">
        <v>0</v>
      </c>
      <c r="AB87" s="162">
        <f>V87+X87+Z87</f>
        <v>50</v>
      </c>
      <c r="AC87" s="162">
        <f>W87+Y87+AA87</f>
        <v>0</v>
      </c>
      <c r="AD87" s="160" t="s">
        <v>689</v>
      </c>
      <c r="AE87" s="150">
        <f>(100/6)</f>
        <v>16.666666666666668</v>
      </c>
      <c r="AF87" s="158">
        <v>0</v>
      </c>
      <c r="AG87" s="150">
        <f>(100/6)</f>
        <v>16.666666666666668</v>
      </c>
      <c r="AH87" s="158">
        <v>0</v>
      </c>
      <c r="AI87" s="150">
        <f>(100/6)</f>
        <v>16.666666666666668</v>
      </c>
      <c r="AJ87" s="158">
        <v>0</v>
      </c>
      <c r="AK87" s="162">
        <f>AE87+AG87+AI87</f>
        <v>50</v>
      </c>
      <c r="AL87" s="162">
        <f>AF87+AH87+AJ87</f>
        <v>0</v>
      </c>
      <c r="AM87" s="160" t="s">
        <v>689</v>
      </c>
      <c r="AN87" s="158">
        <v>0</v>
      </c>
      <c r="AO87" s="158">
        <v>0</v>
      </c>
      <c r="AP87" s="158">
        <v>0</v>
      </c>
      <c r="AQ87" s="158">
        <v>0</v>
      </c>
      <c r="AR87" s="161">
        <v>0</v>
      </c>
      <c r="AS87" s="161">
        <v>0</v>
      </c>
      <c r="AT87" s="162">
        <f>AN87+AP87+AR87</f>
        <v>0</v>
      </c>
      <c r="AU87" s="162">
        <f>AO87+AQ87+AS87</f>
        <v>0</v>
      </c>
      <c r="AV87" s="160" t="s">
        <v>689</v>
      </c>
      <c r="AW87" s="158">
        <v>0</v>
      </c>
      <c r="AX87" s="158">
        <v>0</v>
      </c>
      <c r="AY87" s="158">
        <v>0</v>
      </c>
      <c r="AZ87" s="158">
        <v>0</v>
      </c>
      <c r="BA87" s="158">
        <v>0</v>
      </c>
      <c r="BB87" s="158">
        <v>0</v>
      </c>
      <c r="BC87" s="162">
        <f>AW87+AY87+BA87</f>
        <v>0</v>
      </c>
      <c r="BD87" s="162">
        <f>AX87+AZ87+BB87</f>
        <v>0</v>
      </c>
      <c r="BE87" s="160" t="s">
        <v>689</v>
      </c>
      <c r="BF87" s="157">
        <f>AB87+AK87+AT87+BC87</f>
        <v>100</v>
      </c>
      <c r="BG87" s="157">
        <f>AC87+AL87+AU87+BD87</f>
        <v>0</v>
      </c>
      <c r="BH87" s="7">
        <f>IF(AND(BG87&gt;0,BF87&gt;0),BG87/BF87,0)</f>
        <v>0</v>
      </c>
    </row>
    <row r="88" spans="1:60" ht="108" x14ac:dyDescent="0.3">
      <c r="A88" s="19" t="s">
        <v>711</v>
      </c>
      <c r="B88" s="19" t="s">
        <v>37</v>
      </c>
      <c r="C88" s="20" t="s">
        <v>23</v>
      </c>
      <c r="D88" s="20" t="s">
        <v>540</v>
      </c>
      <c r="E88" s="20" t="s">
        <v>345</v>
      </c>
      <c r="F88" s="24" t="s">
        <v>600</v>
      </c>
      <c r="G88" s="24" t="s">
        <v>626</v>
      </c>
      <c r="H88" s="23">
        <v>1</v>
      </c>
      <c r="I88" s="24" t="s">
        <v>626</v>
      </c>
      <c r="J88" s="24" t="s">
        <v>626</v>
      </c>
      <c r="K88" s="24" t="s">
        <v>626</v>
      </c>
      <c r="L88" s="23">
        <v>1</v>
      </c>
      <c r="M88" s="25" t="s">
        <v>346</v>
      </c>
      <c r="N88" s="25" t="s">
        <v>347</v>
      </c>
      <c r="O88" s="25" t="s">
        <v>28</v>
      </c>
      <c r="P88" s="25" t="s">
        <v>1096</v>
      </c>
      <c r="Q88" s="26" t="s">
        <v>348</v>
      </c>
      <c r="R88" s="25" t="s">
        <v>344</v>
      </c>
      <c r="S88" s="27" t="s">
        <v>732</v>
      </c>
      <c r="T88" s="27" t="s">
        <v>37</v>
      </c>
      <c r="U88" s="100" t="s">
        <v>567</v>
      </c>
      <c r="V88" s="150">
        <v>20</v>
      </c>
      <c r="W88" s="150">
        <v>0</v>
      </c>
      <c r="X88" s="150">
        <v>30</v>
      </c>
      <c r="Y88" s="150">
        <v>0</v>
      </c>
      <c r="Z88" s="150">
        <f>(100*41.82)/100</f>
        <v>41.82</v>
      </c>
      <c r="AA88" s="150">
        <v>0</v>
      </c>
      <c r="AB88" s="151">
        <f t="shared" ref="AB88" si="99">V88+X88+Z88</f>
        <v>91.82</v>
      </c>
      <c r="AC88" s="151">
        <f t="shared" ref="AC88" si="100">W88+Y88+AA88</f>
        <v>0</v>
      </c>
      <c r="AD88" s="152" t="s">
        <v>689</v>
      </c>
      <c r="AE88" s="150">
        <f>(10/11)</f>
        <v>0.90909090909090906</v>
      </c>
      <c r="AF88" s="150">
        <v>0</v>
      </c>
      <c r="AG88" s="150">
        <f>(10/11)</f>
        <v>0.90909090909090906</v>
      </c>
      <c r="AH88" s="150">
        <v>0</v>
      </c>
      <c r="AI88" s="150">
        <f>(10/11)</f>
        <v>0.90909090909090906</v>
      </c>
      <c r="AJ88" s="150">
        <v>0</v>
      </c>
      <c r="AK88" s="151">
        <f t="shared" ref="AK88" si="101">AE88+AG88+AI88</f>
        <v>2.7272727272727271</v>
      </c>
      <c r="AL88" s="151">
        <f t="shared" ref="AL88" si="102">AF88+AH88+AJ88</f>
        <v>0</v>
      </c>
      <c r="AM88" s="152" t="s">
        <v>689</v>
      </c>
      <c r="AN88" s="150">
        <f>(10/11)</f>
        <v>0.90909090909090906</v>
      </c>
      <c r="AO88" s="150">
        <v>0</v>
      </c>
      <c r="AP88" s="150">
        <f>(10/11)</f>
        <v>0.90909090909090906</v>
      </c>
      <c r="AQ88" s="150">
        <v>0</v>
      </c>
      <c r="AR88" s="150">
        <f>(10/11)</f>
        <v>0.90909090909090906</v>
      </c>
      <c r="AS88" s="163">
        <v>0</v>
      </c>
      <c r="AT88" s="151">
        <f t="shared" ref="AT88" si="103">AN88+AP88+AR88</f>
        <v>2.7272727272727271</v>
      </c>
      <c r="AU88" s="151">
        <f t="shared" ref="AU88" si="104">AO88+AQ88+AS88</f>
        <v>0</v>
      </c>
      <c r="AV88" s="152" t="s">
        <v>689</v>
      </c>
      <c r="AW88" s="150">
        <f>(10/11)</f>
        <v>0.90909090909090906</v>
      </c>
      <c r="AX88" s="150">
        <v>0</v>
      </c>
      <c r="AY88" s="150">
        <f>(10/11)</f>
        <v>0.90909090909090906</v>
      </c>
      <c r="AZ88" s="150">
        <v>0</v>
      </c>
      <c r="BA88" s="150">
        <f>(10/11)</f>
        <v>0.90909090909090906</v>
      </c>
      <c r="BB88" s="150">
        <v>0</v>
      </c>
      <c r="BC88" s="151">
        <f t="shared" ref="BC88" si="105">AW88+AY88+BA88</f>
        <v>2.7272727272727271</v>
      </c>
      <c r="BD88" s="151">
        <f t="shared" ref="BD88" si="106">AX88+AZ88+BB88</f>
        <v>0</v>
      </c>
      <c r="BE88" s="152" t="s">
        <v>689</v>
      </c>
      <c r="BF88" s="164">
        <f t="shared" ref="BF88" si="107">AB88+AK88+AT88+BC88</f>
        <v>100.00181818181819</v>
      </c>
      <c r="BG88" s="165">
        <f t="shared" ref="BG88" si="108">AC88+AL88+AU88+BD88</f>
        <v>0</v>
      </c>
      <c r="BH88" s="8">
        <f>IF(AND(BG88&gt;0,BF88&gt;0),BG88/BF88,0)</f>
        <v>0</v>
      </c>
    </row>
    <row r="89" spans="1:60" ht="108" x14ac:dyDescent="0.3">
      <c r="A89" s="19" t="s">
        <v>711</v>
      </c>
      <c r="B89" s="19" t="s">
        <v>37</v>
      </c>
      <c r="C89" s="20" t="s">
        <v>23</v>
      </c>
      <c r="D89" s="20" t="s">
        <v>540</v>
      </c>
      <c r="E89" s="20" t="s">
        <v>396</v>
      </c>
      <c r="F89" s="24" t="s">
        <v>600</v>
      </c>
      <c r="G89" s="24" t="s">
        <v>626</v>
      </c>
      <c r="H89" s="23">
        <v>1</v>
      </c>
      <c r="I89" s="24" t="s">
        <v>626</v>
      </c>
      <c r="J89" s="24" t="s">
        <v>626</v>
      </c>
      <c r="K89" s="24" t="s">
        <v>626</v>
      </c>
      <c r="L89" s="23">
        <v>1</v>
      </c>
      <c r="M89" s="24" t="s">
        <v>397</v>
      </c>
      <c r="N89" s="29" t="s">
        <v>398</v>
      </c>
      <c r="O89" s="29" t="s">
        <v>12</v>
      </c>
      <c r="P89" s="25" t="s">
        <v>1096</v>
      </c>
      <c r="Q89" s="36" t="s">
        <v>399</v>
      </c>
      <c r="R89" s="29" t="s">
        <v>400</v>
      </c>
      <c r="S89" s="27" t="s">
        <v>732</v>
      </c>
      <c r="T89" s="27" t="s">
        <v>37</v>
      </c>
      <c r="U89" s="100" t="s">
        <v>567</v>
      </c>
      <c r="V89" s="161">
        <v>0</v>
      </c>
      <c r="W89" s="161">
        <v>0</v>
      </c>
      <c r="X89" s="161">
        <v>0</v>
      </c>
      <c r="Y89" s="161">
        <v>0</v>
      </c>
      <c r="Z89" s="161">
        <f>(100/10)</f>
        <v>10</v>
      </c>
      <c r="AA89" s="161">
        <v>0</v>
      </c>
      <c r="AB89" s="169">
        <f t="shared" ref="AB89:AC89" si="109">V89+X89+Z89</f>
        <v>10</v>
      </c>
      <c r="AC89" s="169">
        <f t="shared" si="109"/>
        <v>0</v>
      </c>
      <c r="AD89" s="170" t="s">
        <v>689</v>
      </c>
      <c r="AE89" s="161">
        <f>(100/10)</f>
        <v>10</v>
      </c>
      <c r="AF89" s="161">
        <v>0</v>
      </c>
      <c r="AG89" s="161">
        <f>(100/10)</f>
        <v>10</v>
      </c>
      <c r="AH89" s="161">
        <v>0</v>
      </c>
      <c r="AI89" s="161">
        <f>(100/10)</f>
        <v>10</v>
      </c>
      <c r="AJ89" s="161">
        <v>0</v>
      </c>
      <c r="AK89" s="169">
        <f t="shared" ref="AK89:AL89" si="110">AE89+AG89+AI89</f>
        <v>30</v>
      </c>
      <c r="AL89" s="169">
        <f t="shared" si="110"/>
        <v>0</v>
      </c>
      <c r="AM89" s="170" t="s">
        <v>689</v>
      </c>
      <c r="AN89" s="161">
        <f>(100/10)</f>
        <v>10</v>
      </c>
      <c r="AO89" s="161">
        <v>0</v>
      </c>
      <c r="AP89" s="161">
        <f>(100/10)</f>
        <v>10</v>
      </c>
      <c r="AQ89" s="161">
        <v>0</v>
      </c>
      <c r="AR89" s="161">
        <f>(100/10)</f>
        <v>10</v>
      </c>
      <c r="AS89" s="161">
        <v>0</v>
      </c>
      <c r="AT89" s="169">
        <f t="shared" ref="AT89:AU89" si="111">AN89+AP89+AR89</f>
        <v>30</v>
      </c>
      <c r="AU89" s="169">
        <f t="shared" si="111"/>
        <v>0</v>
      </c>
      <c r="AV89" s="170" t="s">
        <v>689</v>
      </c>
      <c r="AW89" s="161">
        <f>(100/10)</f>
        <v>10</v>
      </c>
      <c r="AX89" s="161">
        <v>0</v>
      </c>
      <c r="AY89" s="161">
        <f>(100/10)</f>
        <v>10</v>
      </c>
      <c r="AZ89" s="161">
        <v>0</v>
      </c>
      <c r="BA89" s="161">
        <f>(100/10)</f>
        <v>10</v>
      </c>
      <c r="BB89" s="161">
        <v>0</v>
      </c>
      <c r="BC89" s="169">
        <f t="shared" ref="BC89:BD89" si="112">AW89+AY89+BA89</f>
        <v>30</v>
      </c>
      <c r="BD89" s="169">
        <f t="shared" si="112"/>
        <v>0</v>
      </c>
      <c r="BE89" s="170" t="s">
        <v>689</v>
      </c>
      <c r="BF89" s="164">
        <f t="shared" ref="BF89:BG89" si="113">AB89+AK89+AT89+BC89</f>
        <v>100</v>
      </c>
      <c r="BG89" s="165">
        <f t="shared" si="113"/>
        <v>0</v>
      </c>
      <c r="BH89" s="7">
        <f t="shared" ref="BH89" si="114">IF(AND(BG89&gt;0,BF89&gt;0),BG89/BF89,0)</f>
        <v>0</v>
      </c>
    </row>
    <row r="90" spans="1:60" ht="108" x14ac:dyDescent="0.3">
      <c r="A90" s="19" t="s">
        <v>711</v>
      </c>
      <c r="B90" s="19" t="s">
        <v>37</v>
      </c>
      <c r="C90" s="20" t="s">
        <v>23</v>
      </c>
      <c r="D90" s="20" t="s">
        <v>540</v>
      </c>
      <c r="E90" s="20" t="s">
        <v>401</v>
      </c>
      <c r="F90" s="24" t="s">
        <v>600</v>
      </c>
      <c r="G90" s="24" t="s">
        <v>626</v>
      </c>
      <c r="H90" s="23">
        <v>1</v>
      </c>
      <c r="I90" s="24" t="s">
        <v>626</v>
      </c>
      <c r="J90" s="24" t="s">
        <v>626</v>
      </c>
      <c r="K90" s="24" t="s">
        <v>626</v>
      </c>
      <c r="L90" s="23">
        <v>1</v>
      </c>
      <c r="M90" s="24" t="s">
        <v>402</v>
      </c>
      <c r="N90" s="29" t="s">
        <v>398</v>
      </c>
      <c r="O90" s="29" t="s">
        <v>12</v>
      </c>
      <c r="P90" s="25" t="s">
        <v>1096</v>
      </c>
      <c r="Q90" s="26" t="s">
        <v>403</v>
      </c>
      <c r="R90" s="24" t="s">
        <v>404</v>
      </c>
      <c r="S90" s="27" t="s">
        <v>732</v>
      </c>
      <c r="T90" s="27" t="s">
        <v>37</v>
      </c>
      <c r="U90" s="100" t="s">
        <v>567</v>
      </c>
      <c r="V90" s="161">
        <v>0</v>
      </c>
      <c r="W90" s="161">
        <v>0</v>
      </c>
      <c r="X90" s="161">
        <v>0</v>
      </c>
      <c r="Y90" s="161">
        <v>0</v>
      </c>
      <c r="Z90" s="161">
        <v>10</v>
      </c>
      <c r="AA90" s="161">
        <v>0</v>
      </c>
      <c r="AB90" s="169">
        <v>10</v>
      </c>
      <c r="AC90" s="169">
        <v>0</v>
      </c>
      <c r="AD90" s="170" t="s">
        <v>689</v>
      </c>
      <c r="AE90" s="161">
        <v>10</v>
      </c>
      <c r="AF90" s="161">
        <v>0</v>
      </c>
      <c r="AG90" s="161">
        <v>10</v>
      </c>
      <c r="AH90" s="161">
        <v>0</v>
      </c>
      <c r="AI90" s="161">
        <v>10</v>
      </c>
      <c r="AJ90" s="161">
        <v>0</v>
      </c>
      <c r="AK90" s="169">
        <v>30</v>
      </c>
      <c r="AL90" s="169">
        <v>0</v>
      </c>
      <c r="AM90" s="170" t="s">
        <v>689</v>
      </c>
      <c r="AN90" s="161">
        <v>10</v>
      </c>
      <c r="AO90" s="161">
        <v>0</v>
      </c>
      <c r="AP90" s="161">
        <v>10</v>
      </c>
      <c r="AQ90" s="161">
        <v>0</v>
      </c>
      <c r="AR90" s="161">
        <v>10</v>
      </c>
      <c r="AS90" s="161">
        <v>0</v>
      </c>
      <c r="AT90" s="169">
        <v>30</v>
      </c>
      <c r="AU90" s="169">
        <v>0</v>
      </c>
      <c r="AV90" s="170" t="s">
        <v>689</v>
      </c>
      <c r="AW90" s="161">
        <v>10</v>
      </c>
      <c r="AX90" s="161">
        <v>0</v>
      </c>
      <c r="AY90" s="161">
        <v>10</v>
      </c>
      <c r="AZ90" s="161">
        <v>0</v>
      </c>
      <c r="BA90" s="161">
        <v>10</v>
      </c>
      <c r="BB90" s="161">
        <v>0</v>
      </c>
      <c r="BC90" s="169">
        <v>30</v>
      </c>
      <c r="BD90" s="169">
        <v>0</v>
      </c>
      <c r="BE90" s="170" t="s">
        <v>689</v>
      </c>
      <c r="BF90" s="171">
        <v>100</v>
      </c>
      <c r="BG90" s="172">
        <v>0</v>
      </c>
      <c r="BH90" s="7">
        <v>0</v>
      </c>
    </row>
    <row r="91" spans="1:60" ht="135" x14ac:dyDescent="0.3">
      <c r="A91" s="19" t="s">
        <v>711</v>
      </c>
      <c r="B91" s="19" t="s">
        <v>37</v>
      </c>
      <c r="C91" s="20" t="s">
        <v>541</v>
      </c>
      <c r="D91" s="20" t="s">
        <v>535</v>
      </c>
      <c r="E91" s="20" t="s">
        <v>340</v>
      </c>
      <c r="F91" s="24" t="s">
        <v>600</v>
      </c>
      <c r="G91" s="24" t="s">
        <v>626</v>
      </c>
      <c r="H91" s="23">
        <v>1</v>
      </c>
      <c r="I91" s="24" t="s">
        <v>626</v>
      </c>
      <c r="J91" s="24" t="s">
        <v>626</v>
      </c>
      <c r="K91" s="24" t="s">
        <v>626</v>
      </c>
      <c r="L91" s="23">
        <v>1</v>
      </c>
      <c r="M91" s="25" t="s">
        <v>341</v>
      </c>
      <c r="N91" s="25" t="s">
        <v>342</v>
      </c>
      <c r="O91" s="25" t="s">
        <v>28</v>
      </c>
      <c r="P91" s="25" t="s">
        <v>1096</v>
      </c>
      <c r="Q91" s="26" t="s">
        <v>343</v>
      </c>
      <c r="R91" s="25" t="s">
        <v>344</v>
      </c>
      <c r="S91" s="27" t="s">
        <v>732</v>
      </c>
      <c r="T91" s="34" t="s">
        <v>167</v>
      </c>
      <c r="U91" s="96" t="s">
        <v>563</v>
      </c>
      <c r="V91" s="150">
        <f>(100/6)</f>
        <v>16.666666666666668</v>
      </c>
      <c r="W91" s="158">
        <v>0</v>
      </c>
      <c r="X91" s="150">
        <f>(100/6)</f>
        <v>16.666666666666668</v>
      </c>
      <c r="Y91" s="158">
        <v>0</v>
      </c>
      <c r="Z91" s="150">
        <f>(100/6)</f>
        <v>16.666666666666668</v>
      </c>
      <c r="AA91" s="158">
        <v>0</v>
      </c>
      <c r="AB91" s="162">
        <f>V91+X91+Z91</f>
        <v>50</v>
      </c>
      <c r="AC91" s="162">
        <f>W91+Y91+AA91</f>
        <v>0</v>
      </c>
      <c r="AD91" s="160" t="s">
        <v>689</v>
      </c>
      <c r="AE91" s="150">
        <f>(100/6)</f>
        <v>16.666666666666668</v>
      </c>
      <c r="AF91" s="158">
        <v>0</v>
      </c>
      <c r="AG91" s="150">
        <f>(100/6)</f>
        <v>16.666666666666668</v>
      </c>
      <c r="AH91" s="158">
        <v>0</v>
      </c>
      <c r="AI91" s="150">
        <f>(100/6)</f>
        <v>16.666666666666668</v>
      </c>
      <c r="AJ91" s="158">
        <v>0</v>
      </c>
      <c r="AK91" s="162">
        <f>AE91+AG91+AI91</f>
        <v>50</v>
      </c>
      <c r="AL91" s="162">
        <f>AF91+AH91+AJ91</f>
        <v>0</v>
      </c>
      <c r="AM91" s="160" t="s">
        <v>689</v>
      </c>
      <c r="AN91" s="158">
        <v>0</v>
      </c>
      <c r="AO91" s="158">
        <v>0</v>
      </c>
      <c r="AP91" s="158">
        <v>0</v>
      </c>
      <c r="AQ91" s="158">
        <v>0</v>
      </c>
      <c r="AR91" s="161">
        <v>0</v>
      </c>
      <c r="AS91" s="161">
        <v>0</v>
      </c>
      <c r="AT91" s="162">
        <f>AN91+AP91+AR91</f>
        <v>0</v>
      </c>
      <c r="AU91" s="162">
        <f>AO91+AQ91+AS91</f>
        <v>0</v>
      </c>
      <c r="AV91" s="160" t="s">
        <v>689</v>
      </c>
      <c r="AW91" s="158">
        <v>0</v>
      </c>
      <c r="AX91" s="158">
        <v>0</v>
      </c>
      <c r="AY91" s="158">
        <v>0</v>
      </c>
      <c r="AZ91" s="158">
        <v>0</v>
      </c>
      <c r="BA91" s="158">
        <v>0</v>
      </c>
      <c r="BB91" s="158">
        <v>0</v>
      </c>
      <c r="BC91" s="162">
        <f>AW91+AY91+BA91</f>
        <v>0</v>
      </c>
      <c r="BD91" s="162">
        <f>AX91+AZ91+BB91</f>
        <v>0</v>
      </c>
      <c r="BE91" s="160" t="s">
        <v>689</v>
      </c>
      <c r="BF91" s="157">
        <f>AB91+AK91+AT91+BC91</f>
        <v>100</v>
      </c>
      <c r="BG91" s="157">
        <f>AC91+AL91+AU91+BD91</f>
        <v>0</v>
      </c>
      <c r="BH91" s="7">
        <f>IF(AND(BG91&gt;0,BF91&gt;0),BG91/BF91,0)</f>
        <v>0</v>
      </c>
    </row>
    <row r="92" spans="1:60" ht="126.75" customHeight="1" x14ac:dyDescent="0.3">
      <c r="A92" s="19" t="s">
        <v>712</v>
      </c>
      <c r="B92" s="19" t="s">
        <v>167</v>
      </c>
      <c r="C92" s="20" t="s">
        <v>534</v>
      </c>
      <c r="D92" s="20" t="s">
        <v>535</v>
      </c>
      <c r="E92" s="20" t="s">
        <v>345</v>
      </c>
      <c r="F92" s="24" t="s">
        <v>600</v>
      </c>
      <c r="G92" s="24" t="s">
        <v>626</v>
      </c>
      <c r="H92" s="24" t="s">
        <v>626</v>
      </c>
      <c r="I92" s="24" t="s">
        <v>626</v>
      </c>
      <c r="J92" s="24" t="s">
        <v>626</v>
      </c>
      <c r="K92" s="24" t="s">
        <v>626</v>
      </c>
      <c r="L92" s="23">
        <v>1</v>
      </c>
      <c r="M92" s="25" t="s">
        <v>346</v>
      </c>
      <c r="N92" s="25" t="s">
        <v>347</v>
      </c>
      <c r="O92" s="25" t="s">
        <v>28</v>
      </c>
      <c r="P92" s="25" t="s">
        <v>1102</v>
      </c>
      <c r="Q92" s="26" t="s">
        <v>348</v>
      </c>
      <c r="R92" s="25" t="s">
        <v>344</v>
      </c>
      <c r="S92" s="27" t="s">
        <v>732</v>
      </c>
      <c r="T92" s="34" t="s">
        <v>167</v>
      </c>
      <c r="U92" s="96" t="s">
        <v>563</v>
      </c>
      <c r="V92" s="150">
        <v>20</v>
      </c>
      <c r="W92" s="150">
        <v>0</v>
      </c>
      <c r="X92" s="150">
        <v>30</v>
      </c>
      <c r="Y92" s="150">
        <v>0</v>
      </c>
      <c r="Z92" s="150">
        <f>(100*41.82)/100</f>
        <v>41.82</v>
      </c>
      <c r="AA92" s="150">
        <v>0</v>
      </c>
      <c r="AB92" s="151">
        <f t="shared" ref="AB92" si="115">V92+X92+Z92</f>
        <v>91.82</v>
      </c>
      <c r="AC92" s="151">
        <f t="shared" ref="AC92" si="116">W92+Y92+AA92</f>
        <v>0</v>
      </c>
      <c r="AD92" s="152" t="s">
        <v>689</v>
      </c>
      <c r="AE92" s="150">
        <f>(10/11)</f>
        <v>0.90909090909090906</v>
      </c>
      <c r="AF92" s="150">
        <v>0</v>
      </c>
      <c r="AG92" s="150">
        <f>(10/11)</f>
        <v>0.90909090909090906</v>
      </c>
      <c r="AH92" s="150">
        <v>0</v>
      </c>
      <c r="AI92" s="150">
        <f>(10/11)</f>
        <v>0.90909090909090906</v>
      </c>
      <c r="AJ92" s="150">
        <v>0</v>
      </c>
      <c r="AK92" s="151">
        <f t="shared" ref="AK92" si="117">AE92+AG92+AI92</f>
        <v>2.7272727272727271</v>
      </c>
      <c r="AL92" s="151">
        <f t="shared" ref="AL92" si="118">AF92+AH92+AJ92</f>
        <v>0</v>
      </c>
      <c r="AM92" s="152" t="s">
        <v>689</v>
      </c>
      <c r="AN92" s="150">
        <f>(10/11)</f>
        <v>0.90909090909090906</v>
      </c>
      <c r="AO92" s="150">
        <v>0</v>
      </c>
      <c r="AP92" s="150">
        <f>(10/11)</f>
        <v>0.90909090909090906</v>
      </c>
      <c r="AQ92" s="150">
        <v>0</v>
      </c>
      <c r="AR92" s="150">
        <f>(10/11)</f>
        <v>0.90909090909090906</v>
      </c>
      <c r="AS92" s="163">
        <v>0</v>
      </c>
      <c r="AT92" s="151">
        <f t="shared" ref="AT92" si="119">AN92+AP92+AR92</f>
        <v>2.7272727272727271</v>
      </c>
      <c r="AU92" s="151">
        <f t="shared" ref="AU92" si="120">AO92+AQ92+AS92</f>
        <v>0</v>
      </c>
      <c r="AV92" s="152" t="s">
        <v>689</v>
      </c>
      <c r="AW92" s="150">
        <f>(10/11)</f>
        <v>0.90909090909090906</v>
      </c>
      <c r="AX92" s="150">
        <v>0</v>
      </c>
      <c r="AY92" s="150">
        <f>(10/11)</f>
        <v>0.90909090909090906</v>
      </c>
      <c r="AZ92" s="150">
        <v>0</v>
      </c>
      <c r="BA92" s="150">
        <f>(10/11)</f>
        <v>0.90909090909090906</v>
      </c>
      <c r="BB92" s="150">
        <v>0</v>
      </c>
      <c r="BC92" s="151">
        <f t="shared" ref="BC92" si="121">AW92+AY92+BA92</f>
        <v>2.7272727272727271</v>
      </c>
      <c r="BD92" s="151">
        <f t="shared" ref="BD92" si="122">AX92+AZ92+BB92</f>
        <v>0</v>
      </c>
      <c r="BE92" s="152" t="s">
        <v>689</v>
      </c>
      <c r="BF92" s="164">
        <f t="shared" ref="BF92" si="123">AB92+AK92+AT92+BC92</f>
        <v>100.00181818181819</v>
      </c>
      <c r="BG92" s="165">
        <f t="shared" ref="BG92" si="124">AC92+AL92+AU92+BD92</f>
        <v>0</v>
      </c>
      <c r="BH92" s="8">
        <f>IF(AND(BG92&gt;0,BF92&gt;0),BG92/BF92,0)</f>
        <v>0</v>
      </c>
    </row>
    <row r="93" spans="1:60" ht="140.25" customHeight="1" x14ac:dyDescent="0.3">
      <c r="A93" s="19" t="s">
        <v>712</v>
      </c>
      <c r="B93" s="19" t="s">
        <v>167</v>
      </c>
      <c r="C93" s="20" t="s">
        <v>534</v>
      </c>
      <c r="D93" s="20" t="s">
        <v>535</v>
      </c>
      <c r="E93" s="20" t="s">
        <v>396</v>
      </c>
      <c r="F93" s="24" t="s">
        <v>600</v>
      </c>
      <c r="G93" s="24" t="s">
        <v>626</v>
      </c>
      <c r="H93" s="24" t="s">
        <v>626</v>
      </c>
      <c r="I93" s="24" t="s">
        <v>626</v>
      </c>
      <c r="J93" s="24" t="s">
        <v>626</v>
      </c>
      <c r="K93" s="24" t="s">
        <v>626</v>
      </c>
      <c r="L93" s="23">
        <v>1</v>
      </c>
      <c r="M93" s="24" t="s">
        <v>397</v>
      </c>
      <c r="N93" s="29" t="s">
        <v>398</v>
      </c>
      <c r="O93" s="29" t="s">
        <v>12</v>
      </c>
      <c r="P93" s="25" t="s">
        <v>1102</v>
      </c>
      <c r="Q93" s="36" t="s">
        <v>399</v>
      </c>
      <c r="R93" s="29" t="s">
        <v>400</v>
      </c>
      <c r="S93" s="27" t="s">
        <v>732</v>
      </c>
      <c r="T93" s="34" t="s">
        <v>167</v>
      </c>
      <c r="U93" s="100" t="s">
        <v>567</v>
      </c>
      <c r="V93" s="161">
        <v>0</v>
      </c>
      <c r="W93" s="161">
        <v>0</v>
      </c>
      <c r="X93" s="161">
        <v>0</v>
      </c>
      <c r="Y93" s="161">
        <v>0</v>
      </c>
      <c r="Z93" s="161">
        <f>(100/10)</f>
        <v>10</v>
      </c>
      <c r="AA93" s="161">
        <v>0</v>
      </c>
      <c r="AB93" s="169">
        <f t="shared" ref="AB93" si="125">V93+X93+Z93</f>
        <v>10</v>
      </c>
      <c r="AC93" s="169">
        <f t="shared" ref="AC93" si="126">W93+Y93+AA93</f>
        <v>0</v>
      </c>
      <c r="AD93" s="170" t="s">
        <v>689</v>
      </c>
      <c r="AE93" s="161">
        <f>(100/10)</f>
        <v>10</v>
      </c>
      <c r="AF93" s="161">
        <v>0</v>
      </c>
      <c r="AG93" s="161">
        <f>(100/10)</f>
        <v>10</v>
      </c>
      <c r="AH93" s="161">
        <v>0</v>
      </c>
      <c r="AI93" s="161">
        <f>(100/10)</f>
        <v>10</v>
      </c>
      <c r="AJ93" s="161">
        <v>0</v>
      </c>
      <c r="AK93" s="169">
        <f t="shared" ref="AK93" si="127">AE93+AG93+AI93</f>
        <v>30</v>
      </c>
      <c r="AL93" s="169">
        <f t="shared" ref="AL93" si="128">AF93+AH93+AJ93</f>
        <v>0</v>
      </c>
      <c r="AM93" s="170" t="s">
        <v>689</v>
      </c>
      <c r="AN93" s="161">
        <f>(100/10)</f>
        <v>10</v>
      </c>
      <c r="AO93" s="161">
        <v>0</v>
      </c>
      <c r="AP93" s="161">
        <f>(100/10)</f>
        <v>10</v>
      </c>
      <c r="AQ93" s="161">
        <v>0</v>
      </c>
      <c r="AR93" s="161">
        <f>(100/10)</f>
        <v>10</v>
      </c>
      <c r="AS93" s="161">
        <v>0</v>
      </c>
      <c r="AT93" s="169">
        <f t="shared" ref="AT93" si="129">AN93+AP93+AR93</f>
        <v>30</v>
      </c>
      <c r="AU93" s="169">
        <f t="shared" ref="AU93" si="130">AO93+AQ93+AS93</f>
        <v>0</v>
      </c>
      <c r="AV93" s="170" t="s">
        <v>689</v>
      </c>
      <c r="AW93" s="161">
        <f>(100/10)</f>
        <v>10</v>
      </c>
      <c r="AX93" s="161">
        <v>0</v>
      </c>
      <c r="AY93" s="161">
        <f>(100/10)</f>
        <v>10</v>
      </c>
      <c r="AZ93" s="161">
        <v>0</v>
      </c>
      <c r="BA93" s="161">
        <f>(100/10)</f>
        <v>10</v>
      </c>
      <c r="BB93" s="161">
        <v>0</v>
      </c>
      <c r="BC93" s="169">
        <f t="shared" ref="BC93" si="131">AW93+AY93+BA93</f>
        <v>30</v>
      </c>
      <c r="BD93" s="169">
        <f t="shared" ref="BD93" si="132">AX93+AZ93+BB93</f>
        <v>0</v>
      </c>
      <c r="BE93" s="170" t="s">
        <v>689</v>
      </c>
      <c r="BF93" s="164">
        <f t="shared" ref="BF93" si="133">AB93+AK93+AT93+BC93</f>
        <v>100</v>
      </c>
      <c r="BG93" s="165">
        <f t="shared" ref="BG93" si="134">AC93+AL93+AU93+BD93</f>
        <v>0</v>
      </c>
      <c r="BH93" s="7">
        <f t="shared" ref="BH93" si="135">IF(AND(BG93&gt;0,BF93&gt;0),BG93/BF93,0)</f>
        <v>0</v>
      </c>
    </row>
    <row r="94" spans="1:60" ht="112.5" customHeight="1" x14ac:dyDescent="0.3">
      <c r="A94" s="19" t="s">
        <v>712</v>
      </c>
      <c r="B94" s="19" t="s">
        <v>167</v>
      </c>
      <c r="C94" s="20" t="s">
        <v>534</v>
      </c>
      <c r="D94" s="20" t="s">
        <v>535</v>
      </c>
      <c r="E94" s="20" t="s">
        <v>401</v>
      </c>
      <c r="F94" s="24" t="s">
        <v>600</v>
      </c>
      <c r="G94" s="24" t="s">
        <v>626</v>
      </c>
      <c r="H94" s="24" t="s">
        <v>626</v>
      </c>
      <c r="I94" s="24" t="s">
        <v>626</v>
      </c>
      <c r="J94" s="24" t="s">
        <v>626</v>
      </c>
      <c r="K94" s="24" t="s">
        <v>626</v>
      </c>
      <c r="L94" s="23">
        <v>1</v>
      </c>
      <c r="M94" s="24" t="s">
        <v>402</v>
      </c>
      <c r="N94" s="29" t="s">
        <v>398</v>
      </c>
      <c r="O94" s="29" t="s">
        <v>12</v>
      </c>
      <c r="P94" s="25" t="s">
        <v>1102</v>
      </c>
      <c r="Q94" s="26" t="s">
        <v>403</v>
      </c>
      <c r="R94" s="24" t="s">
        <v>404</v>
      </c>
      <c r="S94" s="27" t="s">
        <v>732</v>
      </c>
      <c r="T94" s="34" t="s">
        <v>167</v>
      </c>
      <c r="U94" s="100" t="s">
        <v>567</v>
      </c>
      <c r="V94" s="161">
        <v>0</v>
      </c>
      <c r="W94" s="161">
        <v>0</v>
      </c>
      <c r="X94" s="161">
        <v>0</v>
      </c>
      <c r="Y94" s="161">
        <v>0</v>
      </c>
      <c r="Z94" s="161">
        <v>10</v>
      </c>
      <c r="AA94" s="161">
        <v>0</v>
      </c>
      <c r="AB94" s="169">
        <v>10</v>
      </c>
      <c r="AC94" s="169">
        <v>0</v>
      </c>
      <c r="AD94" s="170" t="s">
        <v>689</v>
      </c>
      <c r="AE94" s="161">
        <v>10</v>
      </c>
      <c r="AF94" s="161">
        <v>0</v>
      </c>
      <c r="AG94" s="161">
        <v>10</v>
      </c>
      <c r="AH94" s="161">
        <v>0</v>
      </c>
      <c r="AI94" s="161">
        <v>10</v>
      </c>
      <c r="AJ94" s="161">
        <v>0</v>
      </c>
      <c r="AK94" s="169">
        <v>30</v>
      </c>
      <c r="AL94" s="169">
        <v>0</v>
      </c>
      <c r="AM94" s="170" t="s">
        <v>689</v>
      </c>
      <c r="AN94" s="161">
        <v>10</v>
      </c>
      <c r="AO94" s="161">
        <v>0</v>
      </c>
      <c r="AP94" s="161">
        <v>10</v>
      </c>
      <c r="AQ94" s="161">
        <v>0</v>
      </c>
      <c r="AR94" s="161">
        <v>10</v>
      </c>
      <c r="AS94" s="161">
        <v>0</v>
      </c>
      <c r="AT94" s="169">
        <v>30</v>
      </c>
      <c r="AU94" s="169">
        <v>0</v>
      </c>
      <c r="AV94" s="170" t="s">
        <v>689</v>
      </c>
      <c r="AW94" s="161">
        <v>10</v>
      </c>
      <c r="AX94" s="161">
        <v>0</v>
      </c>
      <c r="AY94" s="161">
        <v>10</v>
      </c>
      <c r="AZ94" s="161">
        <v>0</v>
      </c>
      <c r="BA94" s="161">
        <v>10</v>
      </c>
      <c r="BB94" s="161">
        <v>0</v>
      </c>
      <c r="BC94" s="169">
        <v>30</v>
      </c>
      <c r="BD94" s="169">
        <v>0</v>
      </c>
      <c r="BE94" s="170" t="s">
        <v>689</v>
      </c>
      <c r="BF94" s="171">
        <v>100</v>
      </c>
      <c r="BG94" s="172">
        <v>0</v>
      </c>
      <c r="BH94" s="7">
        <v>0</v>
      </c>
    </row>
    <row r="95" spans="1:60" ht="96" customHeight="1" x14ac:dyDescent="0.3">
      <c r="A95" s="19" t="s">
        <v>712</v>
      </c>
      <c r="B95" s="19" t="s">
        <v>167</v>
      </c>
      <c r="C95" s="20" t="s">
        <v>542</v>
      </c>
      <c r="D95" s="20" t="s">
        <v>533</v>
      </c>
      <c r="E95" s="20" t="s">
        <v>340</v>
      </c>
      <c r="F95" s="24" t="s">
        <v>600</v>
      </c>
      <c r="G95" s="24" t="s">
        <v>626</v>
      </c>
      <c r="H95" s="24" t="s">
        <v>626</v>
      </c>
      <c r="I95" s="24" t="s">
        <v>626</v>
      </c>
      <c r="J95" s="24" t="s">
        <v>626</v>
      </c>
      <c r="K95" s="24" t="s">
        <v>626</v>
      </c>
      <c r="L95" s="23">
        <v>1</v>
      </c>
      <c r="M95" s="25" t="s">
        <v>341</v>
      </c>
      <c r="N95" s="25" t="s">
        <v>342</v>
      </c>
      <c r="O95" s="25" t="s">
        <v>28</v>
      </c>
      <c r="P95" s="25" t="s">
        <v>1102</v>
      </c>
      <c r="Q95" s="26" t="s">
        <v>343</v>
      </c>
      <c r="R95" s="25" t="s">
        <v>344</v>
      </c>
      <c r="S95" s="27" t="s">
        <v>732</v>
      </c>
      <c r="T95" s="27" t="s">
        <v>104</v>
      </c>
      <c r="U95" s="96" t="s">
        <v>564</v>
      </c>
      <c r="V95" s="150">
        <f>(100/6)</f>
        <v>16.666666666666668</v>
      </c>
      <c r="W95" s="158">
        <v>0</v>
      </c>
      <c r="X95" s="150">
        <f>(100/6)</f>
        <v>16.666666666666668</v>
      </c>
      <c r="Y95" s="158">
        <v>0</v>
      </c>
      <c r="Z95" s="150">
        <f>(100/6)</f>
        <v>16.666666666666668</v>
      </c>
      <c r="AA95" s="158">
        <v>0</v>
      </c>
      <c r="AB95" s="162">
        <f>V95+X95+Z95</f>
        <v>50</v>
      </c>
      <c r="AC95" s="162">
        <f>W95+Y95+AA95</f>
        <v>0</v>
      </c>
      <c r="AD95" s="160" t="s">
        <v>689</v>
      </c>
      <c r="AE95" s="150">
        <f>(100/6)</f>
        <v>16.666666666666668</v>
      </c>
      <c r="AF95" s="158">
        <v>0</v>
      </c>
      <c r="AG95" s="150">
        <f>(100/6)</f>
        <v>16.666666666666668</v>
      </c>
      <c r="AH95" s="158">
        <v>0</v>
      </c>
      <c r="AI95" s="150">
        <f>(100/6)</f>
        <v>16.666666666666668</v>
      </c>
      <c r="AJ95" s="158">
        <v>0</v>
      </c>
      <c r="AK95" s="162">
        <f>AE95+AG95+AI95</f>
        <v>50</v>
      </c>
      <c r="AL95" s="162">
        <f>AF95+AH95+AJ95</f>
        <v>0</v>
      </c>
      <c r="AM95" s="160" t="s">
        <v>689</v>
      </c>
      <c r="AN95" s="158">
        <v>0</v>
      </c>
      <c r="AO95" s="158">
        <v>0</v>
      </c>
      <c r="AP95" s="158">
        <v>0</v>
      </c>
      <c r="AQ95" s="158">
        <v>0</v>
      </c>
      <c r="AR95" s="161">
        <v>0</v>
      </c>
      <c r="AS95" s="161">
        <v>0</v>
      </c>
      <c r="AT95" s="162">
        <f>AN95+AP95+AR95</f>
        <v>0</v>
      </c>
      <c r="AU95" s="162">
        <f>AO95+AQ95+AS95</f>
        <v>0</v>
      </c>
      <c r="AV95" s="160" t="s">
        <v>689</v>
      </c>
      <c r="AW95" s="158">
        <v>0</v>
      </c>
      <c r="AX95" s="158">
        <v>0</v>
      </c>
      <c r="AY95" s="158">
        <v>0</v>
      </c>
      <c r="AZ95" s="158">
        <v>0</v>
      </c>
      <c r="BA95" s="158">
        <v>0</v>
      </c>
      <c r="BB95" s="158">
        <v>0</v>
      </c>
      <c r="BC95" s="162">
        <f>AW95+AY95+BA95</f>
        <v>0</v>
      </c>
      <c r="BD95" s="162">
        <f>AX95+AZ95+BB95</f>
        <v>0</v>
      </c>
      <c r="BE95" s="160" t="s">
        <v>689</v>
      </c>
      <c r="BF95" s="157">
        <f>AB95+AK95+AT95+BC95</f>
        <v>100</v>
      </c>
      <c r="BG95" s="157">
        <f>AC95+AL95+AU95+BD95</f>
        <v>0</v>
      </c>
      <c r="BH95" s="7">
        <f>IF(AND(BG95&gt;0,BF95&gt;0),BG95/BF95,0)</f>
        <v>0</v>
      </c>
    </row>
    <row r="96" spans="1:60" ht="67.5" x14ac:dyDescent="0.3">
      <c r="A96" s="19" t="s">
        <v>713</v>
      </c>
      <c r="B96" s="19" t="s">
        <v>104</v>
      </c>
      <c r="C96" s="20" t="s">
        <v>542</v>
      </c>
      <c r="D96" s="20" t="s">
        <v>533</v>
      </c>
      <c r="E96" s="20" t="s">
        <v>345</v>
      </c>
      <c r="F96" s="24" t="s">
        <v>600</v>
      </c>
      <c r="G96" s="24" t="s">
        <v>626</v>
      </c>
      <c r="H96" s="24" t="s">
        <v>626</v>
      </c>
      <c r="I96" s="24" t="s">
        <v>626</v>
      </c>
      <c r="J96" s="24" t="s">
        <v>626</v>
      </c>
      <c r="K96" s="24" t="s">
        <v>626</v>
      </c>
      <c r="L96" s="23">
        <v>1</v>
      </c>
      <c r="M96" s="25" t="s">
        <v>346</v>
      </c>
      <c r="N96" s="25" t="s">
        <v>347</v>
      </c>
      <c r="O96" s="25" t="s">
        <v>28</v>
      </c>
      <c r="P96" s="25" t="s">
        <v>1101</v>
      </c>
      <c r="Q96" s="26" t="s">
        <v>348</v>
      </c>
      <c r="R96" s="25" t="s">
        <v>344</v>
      </c>
      <c r="S96" s="27" t="s">
        <v>732</v>
      </c>
      <c r="T96" s="27" t="s">
        <v>104</v>
      </c>
      <c r="U96" s="100" t="s">
        <v>567</v>
      </c>
      <c r="V96" s="150">
        <v>20</v>
      </c>
      <c r="W96" s="150">
        <v>0</v>
      </c>
      <c r="X96" s="150">
        <v>30</v>
      </c>
      <c r="Y96" s="150">
        <v>0</v>
      </c>
      <c r="Z96" s="150">
        <f>(100*41.82)/100</f>
        <v>41.82</v>
      </c>
      <c r="AA96" s="150">
        <v>0</v>
      </c>
      <c r="AB96" s="151">
        <f t="shared" ref="AB96" si="136">V96+X96+Z96</f>
        <v>91.82</v>
      </c>
      <c r="AC96" s="151">
        <f t="shared" ref="AC96" si="137">W96+Y96+AA96</f>
        <v>0</v>
      </c>
      <c r="AD96" s="152" t="s">
        <v>689</v>
      </c>
      <c r="AE96" s="150">
        <f>(10/11)</f>
        <v>0.90909090909090906</v>
      </c>
      <c r="AF96" s="150">
        <v>0</v>
      </c>
      <c r="AG96" s="150">
        <f>(10/11)</f>
        <v>0.90909090909090906</v>
      </c>
      <c r="AH96" s="150">
        <v>0</v>
      </c>
      <c r="AI96" s="150">
        <f>(10/11)</f>
        <v>0.90909090909090906</v>
      </c>
      <c r="AJ96" s="150">
        <v>0</v>
      </c>
      <c r="AK96" s="151">
        <f t="shared" ref="AK96" si="138">AE96+AG96+AI96</f>
        <v>2.7272727272727271</v>
      </c>
      <c r="AL96" s="151">
        <f t="shared" ref="AL96" si="139">AF96+AH96+AJ96</f>
        <v>0</v>
      </c>
      <c r="AM96" s="152" t="s">
        <v>689</v>
      </c>
      <c r="AN96" s="150">
        <f>(10/11)</f>
        <v>0.90909090909090906</v>
      </c>
      <c r="AO96" s="150">
        <v>0</v>
      </c>
      <c r="AP96" s="150">
        <f>(10/11)</f>
        <v>0.90909090909090906</v>
      </c>
      <c r="AQ96" s="150">
        <v>0</v>
      </c>
      <c r="AR96" s="150">
        <f>(10/11)</f>
        <v>0.90909090909090906</v>
      </c>
      <c r="AS96" s="163">
        <v>0</v>
      </c>
      <c r="AT96" s="151">
        <f t="shared" ref="AT96" si="140">AN96+AP96+AR96</f>
        <v>2.7272727272727271</v>
      </c>
      <c r="AU96" s="151">
        <f t="shared" ref="AU96" si="141">AO96+AQ96+AS96</f>
        <v>0</v>
      </c>
      <c r="AV96" s="152" t="s">
        <v>689</v>
      </c>
      <c r="AW96" s="150">
        <f>(10/11)</f>
        <v>0.90909090909090906</v>
      </c>
      <c r="AX96" s="150">
        <v>0</v>
      </c>
      <c r="AY96" s="150">
        <f>(10/11)</f>
        <v>0.90909090909090906</v>
      </c>
      <c r="AZ96" s="150">
        <v>0</v>
      </c>
      <c r="BA96" s="150">
        <f>(10/11)</f>
        <v>0.90909090909090906</v>
      </c>
      <c r="BB96" s="150">
        <v>0</v>
      </c>
      <c r="BC96" s="151">
        <f t="shared" ref="BC96" si="142">AW96+AY96+BA96</f>
        <v>2.7272727272727271</v>
      </c>
      <c r="BD96" s="151">
        <f t="shared" ref="BD96" si="143">AX96+AZ96+BB96</f>
        <v>0</v>
      </c>
      <c r="BE96" s="152" t="s">
        <v>689</v>
      </c>
      <c r="BF96" s="164">
        <f t="shared" ref="BF96" si="144">AB96+AK96+AT96+BC96</f>
        <v>100.00181818181819</v>
      </c>
      <c r="BG96" s="165">
        <f t="shared" ref="BG96" si="145">AC96+AL96+AU96+BD96</f>
        <v>0</v>
      </c>
      <c r="BH96" s="8">
        <f>IF(AND(BG96&gt;0,BF96&gt;0),BG96/BF96,0)</f>
        <v>0</v>
      </c>
    </row>
    <row r="97" spans="1:60" ht="90" x14ac:dyDescent="0.3">
      <c r="A97" s="19" t="s">
        <v>713</v>
      </c>
      <c r="B97" s="19" t="s">
        <v>104</v>
      </c>
      <c r="C97" s="20" t="s">
        <v>542</v>
      </c>
      <c r="D97" s="20" t="s">
        <v>533</v>
      </c>
      <c r="E97" s="20" t="s">
        <v>396</v>
      </c>
      <c r="F97" s="24" t="s">
        <v>600</v>
      </c>
      <c r="G97" s="24" t="s">
        <v>626</v>
      </c>
      <c r="H97" s="24" t="s">
        <v>626</v>
      </c>
      <c r="I97" s="24" t="s">
        <v>626</v>
      </c>
      <c r="J97" s="24" t="s">
        <v>626</v>
      </c>
      <c r="K97" s="24" t="s">
        <v>626</v>
      </c>
      <c r="L97" s="23">
        <v>1</v>
      </c>
      <c r="M97" s="24" t="s">
        <v>397</v>
      </c>
      <c r="N97" s="29" t="s">
        <v>398</v>
      </c>
      <c r="O97" s="29" t="s">
        <v>12</v>
      </c>
      <c r="P97" s="25" t="s">
        <v>1101</v>
      </c>
      <c r="Q97" s="36" t="s">
        <v>399</v>
      </c>
      <c r="R97" s="29" t="s">
        <v>400</v>
      </c>
      <c r="S97" s="27" t="s">
        <v>732</v>
      </c>
      <c r="T97" s="27" t="s">
        <v>104</v>
      </c>
      <c r="U97" s="100" t="s">
        <v>567</v>
      </c>
      <c r="V97" s="161">
        <v>0</v>
      </c>
      <c r="W97" s="161">
        <v>0</v>
      </c>
      <c r="X97" s="161">
        <v>0</v>
      </c>
      <c r="Y97" s="161">
        <v>0</v>
      </c>
      <c r="Z97" s="161">
        <f>(100/10)</f>
        <v>10</v>
      </c>
      <c r="AA97" s="161">
        <v>0</v>
      </c>
      <c r="AB97" s="169">
        <f t="shared" ref="AB97" si="146">V97+X97+Z97</f>
        <v>10</v>
      </c>
      <c r="AC97" s="169">
        <f t="shared" ref="AC97" si="147">W97+Y97+AA97</f>
        <v>0</v>
      </c>
      <c r="AD97" s="170" t="s">
        <v>689</v>
      </c>
      <c r="AE97" s="161">
        <f>(100/10)</f>
        <v>10</v>
      </c>
      <c r="AF97" s="161">
        <v>0</v>
      </c>
      <c r="AG97" s="161">
        <f>(100/10)</f>
        <v>10</v>
      </c>
      <c r="AH97" s="161">
        <v>0</v>
      </c>
      <c r="AI97" s="161">
        <f>(100/10)</f>
        <v>10</v>
      </c>
      <c r="AJ97" s="161">
        <v>0</v>
      </c>
      <c r="AK97" s="169">
        <f t="shared" ref="AK97" si="148">AE97+AG97+AI97</f>
        <v>30</v>
      </c>
      <c r="AL97" s="169">
        <f t="shared" ref="AL97" si="149">AF97+AH97+AJ97</f>
        <v>0</v>
      </c>
      <c r="AM97" s="170" t="s">
        <v>689</v>
      </c>
      <c r="AN97" s="161">
        <f>(100/10)</f>
        <v>10</v>
      </c>
      <c r="AO97" s="161">
        <v>0</v>
      </c>
      <c r="AP97" s="161">
        <f>(100/10)</f>
        <v>10</v>
      </c>
      <c r="AQ97" s="161">
        <v>0</v>
      </c>
      <c r="AR97" s="161">
        <f>(100/10)</f>
        <v>10</v>
      </c>
      <c r="AS97" s="161">
        <v>0</v>
      </c>
      <c r="AT97" s="169">
        <f t="shared" ref="AT97" si="150">AN97+AP97+AR97</f>
        <v>30</v>
      </c>
      <c r="AU97" s="169">
        <f t="shared" ref="AU97" si="151">AO97+AQ97+AS97</f>
        <v>0</v>
      </c>
      <c r="AV97" s="170" t="s">
        <v>689</v>
      </c>
      <c r="AW97" s="161">
        <f>(100/10)</f>
        <v>10</v>
      </c>
      <c r="AX97" s="161">
        <v>0</v>
      </c>
      <c r="AY97" s="161">
        <f>(100/10)</f>
        <v>10</v>
      </c>
      <c r="AZ97" s="161">
        <v>0</v>
      </c>
      <c r="BA97" s="161">
        <f>(100/10)</f>
        <v>10</v>
      </c>
      <c r="BB97" s="161">
        <v>0</v>
      </c>
      <c r="BC97" s="169">
        <f t="shared" ref="BC97" si="152">AW97+AY97+BA97</f>
        <v>30</v>
      </c>
      <c r="BD97" s="169">
        <f t="shared" ref="BD97" si="153">AX97+AZ97+BB97</f>
        <v>0</v>
      </c>
      <c r="BE97" s="170" t="s">
        <v>689</v>
      </c>
      <c r="BF97" s="164">
        <f t="shared" ref="BF97" si="154">AB97+AK97+AT97+BC97</f>
        <v>100</v>
      </c>
      <c r="BG97" s="165">
        <f t="shared" ref="BG97" si="155">AC97+AL97+AU97+BD97</f>
        <v>0</v>
      </c>
      <c r="BH97" s="7">
        <f t="shared" ref="BH97" si="156">IF(AND(BG97&gt;0,BF97&gt;0),BG97/BF97,0)</f>
        <v>0</v>
      </c>
    </row>
    <row r="98" spans="1:60" ht="67.5" x14ac:dyDescent="0.3">
      <c r="A98" s="19" t="s">
        <v>713</v>
      </c>
      <c r="B98" s="19" t="s">
        <v>104</v>
      </c>
      <c r="C98" s="20" t="s">
        <v>542</v>
      </c>
      <c r="D98" s="20" t="s">
        <v>533</v>
      </c>
      <c r="E98" s="20" t="s">
        <v>401</v>
      </c>
      <c r="F98" s="24" t="s">
        <v>600</v>
      </c>
      <c r="G98" s="24" t="s">
        <v>626</v>
      </c>
      <c r="H98" s="24" t="s">
        <v>626</v>
      </c>
      <c r="I98" s="24" t="s">
        <v>626</v>
      </c>
      <c r="J98" s="24" t="s">
        <v>626</v>
      </c>
      <c r="K98" s="24" t="s">
        <v>626</v>
      </c>
      <c r="L98" s="23">
        <v>1</v>
      </c>
      <c r="M98" s="24" t="s">
        <v>402</v>
      </c>
      <c r="N98" s="29" t="s">
        <v>398</v>
      </c>
      <c r="O98" s="29" t="s">
        <v>12</v>
      </c>
      <c r="P98" s="25" t="s">
        <v>1101</v>
      </c>
      <c r="Q98" s="26" t="s">
        <v>403</v>
      </c>
      <c r="R98" s="24" t="s">
        <v>404</v>
      </c>
      <c r="S98" s="27" t="s">
        <v>732</v>
      </c>
      <c r="T98" s="27" t="s">
        <v>104</v>
      </c>
      <c r="U98" s="100" t="s">
        <v>567</v>
      </c>
      <c r="V98" s="161">
        <v>0</v>
      </c>
      <c r="W98" s="161">
        <v>0</v>
      </c>
      <c r="X98" s="161">
        <v>0</v>
      </c>
      <c r="Y98" s="161">
        <v>0</v>
      </c>
      <c r="Z98" s="161">
        <v>10</v>
      </c>
      <c r="AA98" s="161">
        <v>0</v>
      </c>
      <c r="AB98" s="169">
        <v>10</v>
      </c>
      <c r="AC98" s="169">
        <v>0</v>
      </c>
      <c r="AD98" s="170" t="s">
        <v>689</v>
      </c>
      <c r="AE98" s="161">
        <v>10</v>
      </c>
      <c r="AF98" s="161">
        <v>0</v>
      </c>
      <c r="AG98" s="161">
        <v>10</v>
      </c>
      <c r="AH98" s="161">
        <v>0</v>
      </c>
      <c r="AI98" s="161">
        <v>10</v>
      </c>
      <c r="AJ98" s="161">
        <v>0</v>
      </c>
      <c r="AK98" s="169">
        <v>30</v>
      </c>
      <c r="AL98" s="169">
        <v>0</v>
      </c>
      <c r="AM98" s="170" t="s">
        <v>689</v>
      </c>
      <c r="AN98" s="161">
        <v>10</v>
      </c>
      <c r="AO98" s="161">
        <v>0</v>
      </c>
      <c r="AP98" s="161">
        <v>10</v>
      </c>
      <c r="AQ98" s="161">
        <v>0</v>
      </c>
      <c r="AR98" s="161">
        <v>10</v>
      </c>
      <c r="AS98" s="161">
        <v>0</v>
      </c>
      <c r="AT98" s="169">
        <v>30</v>
      </c>
      <c r="AU98" s="169">
        <v>0</v>
      </c>
      <c r="AV98" s="170" t="s">
        <v>689</v>
      </c>
      <c r="AW98" s="161">
        <v>10</v>
      </c>
      <c r="AX98" s="161">
        <v>0</v>
      </c>
      <c r="AY98" s="161">
        <v>10</v>
      </c>
      <c r="AZ98" s="161">
        <v>0</v>
      </c>
      <c r="BA98" s="161">
        <v>10</v>
      </c>
      <c r="BB98" s="161">
        <v>0</v>
      </c>
      <c r="BC98" s="169">
        <v>30</v>
      </c>
      <c r="BD98" s="169">
        <v>0</v>
      </c>
      <c r="BE98" s="170" t="s">
        <v>689</v>
      </c>
      <c r="BF98" s="171">
        <v>100</v>
      </c>
      <c r="BG98" s="172">
        <v>0</v>
      </c>
      <c r="BH98" s="7">
        <v>0</v>
      </c>
    </row>
    <row r="99" spans="1:60" ht="168.75" x14ac:dyDescent="0.3">
      <c r="A99" s="19" t="s">
        <v>714</v>
      </c>
      <c r="B99" s="19" t="s">
        <v>280</v>
      </c>
      <c r="C99" s="79" t="s">
        <v>23</v>
      </c>
      <c r="D99" s="20" t="s">
        <v>543</v>
      </c>
      <c r="E99" s="20" t="s">
        <v>405</v>
      </c>
      <c r="F99" s="24" t="s">
        <v>600</v>
      </c>
      <c r="G99" s="24" t="s">
        <v>626</v>
      </c>
      <c r="H99" s="24" t="s">
        <v>626</v>
      </c>
      <c r="I99" s="24" t="s">
        <v>626</v>
      </c>
      <c r="J99" s="24" t="s">
        <v>626</v>
      </c>
      <c r="K99" s="24" t="s">
        <v>626</v>
      </c>
      <c r="L99" s="23">
        <v>1</v>
      </c>
      <c r="M99" s="24" t="s">
        <v>406</v>
      </c>
      <c r="N99" s="25" t="s">
        <v>407</v>
      </c>
      <c r="O99" s="25" t="s">
        <v>77</v>
      </c>
      <c r="P99" s="25" t="s">
        <v>1100</v>
      </c>
      <c r="Q99" s="68" t="s">
        <v>408</v>
      </c>
      <c r="R99" s="25" t="s">
        <v>409</v>
      </c>
      <c r="S99" s="27" t="s">
        <v>732</v>
      </c>
      <c r="T99" s="27" t="s">
        <v>280</v>
      </c>
      <c r="U99" s="96" t="s">
        <v>565</v>
      </c>
      <c r="V99" s="166">
        <f>(100/12)</f>
        <v>8.3333333333333339</v>
      </c>
      <c r="W99" s="229">
        <v>0</v>
      </c>
      <c r="X99" s="166">
        <f>(100/12)</f>
        <v>8.3333333333333339</v>
      </c>
      <c r="Y99" s="229">
        <v>0</v>
      </c>
      <c r="Z99" s="166">
        <f>(100/12)</f>
        <v>8.3333333333333339</v>
      </c>
      <c r="AA99" s="229">
        <v>0</v>
      </c>
      <c r="AB99" s="159">
        <f t="shared" ref="AB99:AC101" si="157">V99+X99+Z99</f>
        <v>25</v>
      </c>
      <c r="AC99" s="159">
        <f t="shared" si="157"/>
        <v>0</v>
      </c>
      <c r="AD99" s="160" t="s">
        <v>689</v>
      </c>
      <c r="AE99" s="166">
        <f>(100/12)</f>
        <v>8.3333333333333339</v>
      </c>
      <c r="AF99" s="229">
        <v>0</v>
      </c>
      <c r="AG99" s="166">
        <f>(100/12)</f>
        <v>8.3333333333333339</v>
      </c>
      <c r="AH99" s="229">
        <v>0</v>
      </c>
      <c r="AI99" s="166">
        <f>(100/12)</f>
        <v>8.3333333333333339</v>
      </c>
      <c r="AJ99" s="229">
        <v>0</v>
      </c>
      <c r="AK99" s="159">
        <f t="shared" ref="AK99:AL101" si="158">AE99+AG99+AI99</f>
        <v>25</v>
      </c>
      <c r="AL99" s="159">
        <f t="shared" si="158"/>
        <v>0</v>
      </c>
      <c r="AM99" s="160" t="s">
        <v>689</v>
      </c>
      <c r="AN99" s="166">
        <f>(100/12)</f>
        <v>8.3333333333333339</v>
      </c>
      <c r="AO99" s="229">
        <v>0</v>
      </c>
      <c r="AP99" s="166">
        <f>(100/12)</f>
        <v>8.3333333333333339</v>
      </c>
      <c r="AQ99" s="229">
        <v>0</v>
      </c>
      <c r="AR99" s="166">
        <f>(100/12)</f>
        <v>8.3333333333333339</v>
      </c>
      <c r="AS99" s="229">
        <v>0</v>
      </c>
      <c r="AT99" s="159">
        <f t="shared" ref="AT99:AU101" si="159">AN99+AP99+AR99</f>
        <v>25</v>
      </c>
      <c r="AU99" s="159">
        <f t="shared" si="159"/>
        <v>0</v>
      </c>
      <c r="AV99" s="160" t="s">
        <v>689</v>
      </c>
      <c r="AW99" s="166">
        <f>(100/12)</f>
        <v>8.3333333333333339</v>
      </c>
      <c r="AX99" s="229">
        <v>0</v>
      </c>
      <c r="AY99" s="166">
        <f>(100/12)</f>
        <v>8.3333333333333339</v>
      </c>
      <c r="AZ99" s="229">
        <v>0</v>
      </c>
      <c r="BA99" s="166">
        <f>(100/12)</f>
        <v>8.3333333333333339</v>
      </c>
      <c r="BB99" s="229">
        <v>0</v>
      </c>
      <c r="BC99" s="159">
        <f t="shared" ref="BC99:BD101" si="160">AW99+AY99+BA99</f>
        <v>25</v>
      </c>
      <c r="BD99" s="159">
        <f t="shared" si="160"/>
        <v>0</v>
      </c>
      <c r="BE99" s="160" t="s">
        <v>689</v>
      </c>
      <c r="BF99" s="164">
        <f t="shared" ref="BF99:BG101" si="161">AB99+AK99+AT99+BC99</f>
        <v>100</v>
      </c>
      <c r="BG99" s="165">
        <f t="shared" si="161"/>
        <v>0</v>
      </c>
      <c r="BH99" s="8">
        <f t="shared" ref="BH99:BH101" si="162">IF(AND(BG99&gt;0,BF99&gt;0),BG99/BF99,0)</f>
        <v>0</v>
      </c>
    </row>
    <row r="100" spans="1:60" ht="94.5" x14ac:dyDescent="0.3">
      <c r="A100" s="19" t="s">
        <v>714</v>
      </c>
      <c r="B100" s="19" t="s">
        <v>280</v>
      </c>
      <c r="C100" s="79" t="s">
        <v>23</v>
      </c>
      <c r="D100" s="80" t="s">
        <v>543</v>
      </c>
      <c r="E100" s="80" t="s">
        <v>410</v>
      </c>
      <c r="F100" s="24" t="s">
        <v>600</v>
      </c>
      <c r="G100" s="24" t="s">
        <v>626</v>
      </c>
      <c r="H100" s="24" t="s">
        <v>626</v>
      </c>
      <c r="I100" s="24" t="s">
        <v>626</v>
      </c>
      <c r="J100" s="24" t="s">
        <v>626</v>
      </c>
      <c r="K100" s="24" t="s">
        <v>626</v>
      </c>
      <c r="L100" s="61" t="s">
        <v>1092</v>
      </c>
      <c r="M100" s="77" t="s">
        <v>411</v>
      </c>
      <c r="N100" s="75" t="s">
        <v>412</v>
      </c>
      <c r="O100" s="25" t="s">
        <v>28</v>
      </c>
      <c r="P100" s="25" t="s">
        <v>1100</v>
      </c>
      <c r="Q100" s="75" t="s">
        <v>413</v>
      </c>
      <c r="R100" s="75" t="s">
        <v>414</v>
      </c>
      <c r="S100" s="27" t="s">
        <v>732</v>
      </c>
      <c r="T100" s="27" t="s">
        <v>280</v>
      </c>
      <c r="U100" s="96" t="s">
        <v>565</v>
      </c>
      <c r="V100" s="231">
        <v>1</v>
      </c>
      <c r="W100" s="231">
        <v>0</v>
      </c>
      <c r="X100" s="231">
        <v>1</v>
      </c>
      <c r="Y100" s="231">
        <v>0</v>
      </c>
      <c r="Z100" s="231">
        <v>1</v>
      </c>
      <c r="AA100" s="231">
        <v>0</v>
      </c>
      <c r="AB100" s="168">
        <f t="shared" si="157"/>
        <v>3</v>
      </c>
      <c r="AC100" s="168">
        <f t="shared" si="157"/>
        <v>0</v>
      </c>
      <c r="AD100" s="133" t="s">
        <v>689</v>
      </c>
      <c r="AE100" s="134">
        <v>1</v>
      </c>
      <c r="AF100" s="134">
        <v>0</v>
      </c>
      <c r="AG100" s="134">
        <v>1</v>
      </c>
      <c r="AH100" s="134">
        <v>0</v>
      </c>
      <c r="AI100" s="134">
        <v>1</v>
      </c>
      <c r="AJ100" s="134">
        <v>0</v>
      </c>
      <c r="AK100" s="168">
        <f t="shared" si="158"/>
        <v>3</v>
      </c>
      <c r="AL100" s="168">
        <f t="shared" si="158"/>
        <v>0</v>
      </c>
      <c r="AM100" s="133" t="s">
        <v>689</v>
      </c>
      <c r="AN100" s="134">
        <v>1</v>
      </c>
      <c r="AO100" s="134">
        <v>0</v>
      </c>
      <c r="AP100" s="134">
        <v>1</v>
      </c>
      <c r="AQ100" s="134">
        <v>0</v>
      </c>
      <c r="AR100" s="135">
        <v>1</v>
      </c>
      <c r="AS100" s="135">
        <v>0</v>
      </c>
      <c r="AT100" s="168">
        <f t="shared" si="159"/>
        <v>3</v>
      </c>
      <c r="AU100" s="168">
        <f t="shared" si="159"/>
        <v>0</v>
      </c>
      <c r="AV100" s="133" t="s">
        <v>689</v>
      </c>
      <c r="AW100" s="134">
        <v>1</v>
      </c>
      <c r="AX100" s="134">
        <v>0</v>
      </c>
      <c r="AY100" s="134">
        <v>1</v>
      </c>
      <c r="AZ100" s="134">
        <v>0</v>
      </c>
      <c r="BA100" s="134">
        <v>1</v>
      </c>
      <c r="BB100" s="134">
        <v>0</v>
      </c>
      <c r="BC100" s="168">
        <f t="shared" si="160"/>
        <v>3</v>
      </c>
      <c r="BD100" s="168">
        <f t="shared" si="160"/>
        <v>0</v>
      </c>
      <c r="BE100" s="133" t="s">
        <v>689</v>
      </c>
      <c r="BF100" s="144">
        <f t="shared" si="161"/>
        <v>12</v>
      </c>
      <c r="BG100" s="145">
        <f t="shared" si="161"/>
        <v>0</v>
      </c>
      <c r="BH100" s="108">
        <f t="shared" si="162"/>
        <v>0</v>
      </c>
    </row>
    <row r="101" spans="1:60" ht="108" x14ac:dyDescent="0.3">
      <c r="A101" s="19" t="s">
        <v>714</v>
      </c>
      <c r="B101" s="19" t="s">
        <v>280</v>
      </c>
      <c r="C101" s="79" t="s">
        <v>23</v>
      </c>
      <c r="D101" s="80" t="s">
        <v>543</v>
      </c>
      <c r="E101" s="81" t="s">
        <v>415</v>
      </c>
      <c r="F101" s="24" t="s">
        <v>600</v>
      </c>
      <c r="G101" s="24" t="s">
        <v>626</v>
      </c>
      <c r="H101" s="24" t="s">
        <v>626</v>
      </c>
      <c r="I101" s="24" t="s">
        <v>626</v>
      </c>
      <c r="J101" s="24" t="s">
        <v>626</v>
      </c>
      <c r="K101" s="24" t="s">
        <v>626</v>
      </c>
      <c r="L101" s="61" t="s">
        <v>1093</v>
      </c>
      <c r="M101" s="77" t="s">
        <v>416</v>
      </c>
      <c r="N101" s="75" t="s">
        <v>417</v>
      </c>
      <c r="O101" s="25" t="s">
        <v>77</v>
      </c>
      <c r="P101" s="25" t="s">
        <v>1100</v>
      </c>
      <c r="Q101" s="75" t="s">
        <v>418</v>
      </c>
      <c r="R101" s="75" t="s">
        <v>419</v>
      </c>
      <c r="S101" s="27" t="s">
        <v>732</v>
      </c>
      <c r="T101" s="27" t="s">
        <v>280</v>
      </c>
      <c r="U101" s="96" t="s">
        <v>565</v>
      </c>
      <c r="V101" s="231">
        <v>3</v>
      </c>
      <c r="W101" s="231">
        <v>0</v>
      </c>
      <c r="X101" s="231">
        <v>3</v>
      </c>
      <c r="Y101" s="231">
        <v>0</v>
      </c>
      <c r="Z101" s="231">
        <v>3</v>
      </c>
      <c r="AA101" s="231">
        <v>0</v>
      </c>
      <c r="AB101" s="132">
        <f t="shared" si="157"/>
        <v>9</v>
      </c>
      <c r="AC101" s="132">
        <f t="shared" si="157"/>
        <v>0</v>
      </c>
      <c r="AD101" s="133" t="s">
        <v>689</v>
      </c>
      <c r="AE101" s="134">
        <v>3</v>
      </c>
      <c r="AF101" s="134">
        <v>0</v>
      </c>
      <c r="AG101" s="134">
        <v>3</v>
      </c>
      <c r="AH101" s="134">
        <v>0</v>
      </c>
      <c r="AI101" s="134">
        <v>3</v>
      </c>
      <c r="AJ101" s="134">
        <v>0</v>
      </c>
      <c r="AK101" s="132">
        <f t="shared" si="158"/>
        <v>9</v>
      </c>
      <c r="AL101" s="132">
        <f t="shared" si="158"/>
        <v>0</v>
      </c>
      <c r="AM101" s="133" t="s">
        <v>689</v>
      </c>
      <c r="AN101" s="134">
        <v>3</v>
      </c>
      <c r="AO101" s="134">
        <v>0</v>
      </c>
      <c r="AP101" s="134">
        <v>3</v>
      </c>
      <c r="AQ101" s="134">
        <v>0</v>
      </c>
      <c r="AR101" s="135">
        <v>3</v>
      </c>
      <c r="AS101" s="135">
        <v>0</v>
      </c>
      <c r="AT101" s="132">
        <f t="shared" si="159"/>
        <v>9</v>
      </c>
      <c r="AU101" s="132">
        <f t="shared" si="159"/>
        <v>0</v>
      </c>
      <c r="AV101" s="133" t="s">
        <v>689</v>
      </c>
      <c r="AW101" s="134">
        <v>3</v>
      </c>
      <c r="AX101" s="134">
        <v>0</v>
      </c>
      <c r="AY101" s="134">
        <v>3</v>
      </c>
      <c r="AZ101" s="134">
        <v>0</v>
      </c>
      <c r="BA101" s="134">
        <v>3</v>
      </c>
      <c r="BB101" s="134">
        <v>0</v>
      </c>
      <c r="BC101" s="132">
        <f t="shared" si="160"/>
        <v>9</v>
      </c>
      <c r="BD101" s="132">
        <f t="shared" si="160"/>
        <v>0</v>
      </c>
      <c r="BE101" s="133" t="s">
        <v>689</v>
      </c>
      <c r="BF101" s="136">
        <f t="shared" si="161"/>
        <v>36</v>
      </c>
      <c r="BG101" s="137">
        <f t="shared" si="161"/>
        <v>0</v>
      </c>
      <c r="BH101" s="108">
        <f t="shared" si="162"/>
        <v>0</v>
      </c>
    </row>
    <row r="102" spans="1:60" ht="94.5" x14ac:dyDescent="0.3">
      <c r="A102" s="66" t="s">
        <v>715</v>
      </c>
      <c r="B102" s="19" t="s">
        <v>566</v>
      </c>
      <c r="C102" s="82" t="s">
        <v>23</v>
      </c>
      <c r="D102" s="20" t="s">
        <v>544</v>
      </c>
      <c r="E102" s="83" t="s">
        <v>1056</v>
      </c>
      <c r="F102" s="24" t="s">
        <v>600</v>
      </c>
      <c r="G102" s="24" t="s">
        <v>626</v>
      </c>
      <c r="H102" s="24" t="s">
        <v>626</v>
      </c>
      <c r="I102" s="24" t="s">
        <v>626</v>
      </c>
      <c r="J102" s="24" t="s">
        <v>626</v>
      </c>
      <c r="K102" s="24" t="s">
        <v>626</v>
      </c>
      <c r="L102" s="22">
        <v>1</v>
      </c>
      <c r="M102" s="63" t="s">
        <v>1059</v>
      </c>
      <c r="N102" s="64" t="s">
        <v>420</v>
      </c>
      <c r="O102" s="58" t="s">
        <v>12</v>
      </c>
      <c r="P102" s="25" t="s">
        <v>1100</v>
      </c>
      <c r="Q102" s="65" t="s">
        <v>421</v>
      </c>
      <c r="R102" s="63" t="s">
        <v>422</v>
      </c>
      <c r="S102" s="27" t="s">
        <v>732</v>
      </c>
      <c r="T102" s="27" t="s">
        <v>566</v>
      </c>
      <c r="U102" s="100" t="s">
        <v>567</v>
      </c>
      <c r="V102" s="173">
        <v>8.33</v>
      </c>
      <c r="W102" s="173">
        <v>0</v>
      </c>
      <c r="X102" s="173">
        <v>8.33</v>
      </c>
      <c r="Y102" s="173">
        <v>0</v>
      </c>
      <c r="Z102" s="173">
        <v>8.33</v>
      </c>
      <c r="AA102" s="173">
        <v>0</v>
      </c>
      <c r="AB102" s="174">
        <f t="shared" ref="AB102:AC102" si="163">V102+X102+Z102</f>
        <v>24.990000000000002</v>
      </c>
      <c r="AC102" s="174">
        <f t="shared" si="163"/>
        <v>0</v>
      </c>
      <c r="AD102" s="175" t="s">
        <v>689</v>
      </c>
      <c r="AE102" s="173">
        <v>8.33</v>
      </c>
      <c r="AF102" s="173">
        <v>0</v>
      </c>
      <c r="AG102" s="173">
        <v>8.33</v>
      </c>
      <c r="AH102" s="173">
        <v>0</v>
      </c>
      <c r="AI102" s="173">
        <v>8.33</v>
      </c>
      <c r="AJ102" s="173">
        <v>0</v>
      </c>
      <c r="AK102" s="174">
        <f t="shared" ref="AK102:AL102" si="164">AE102+AG102+AI102</f>
        <v>24.990000000000002</v>
      </c>
      <c r="AL102" s="174">
        <f t="shared" si="164"/>
        <v>0</v>
      </c>
      <c r="AM102" s="175" t="s">
        <v>689</v>
      </c>
      <c r="AN102" s="173">
        <v>8.33</v>
      </c>
      <c r="AO102" s="173">
        <v>0</v>
      </c>
      <c r="AP102" s="173">
        <v>8.33</v>
      </c>
      <c r="AQ102" s="173">
        <v>0</v>
      </c>
      <c r="AR102" s="173">
        <v>8.33</v>
      </c>
      <c r="AS102" s="173">
        <v>0</v>
      </c>
      <c r="AT102" s="174">
        <f t="shared" ref="AT102:AU102" si="165">AN102+AP102+AR102</f>
        <v>24.990000000000002</v>
      </c>
      <c r="AU102" s="174">
        <f t="shared" si="165"/>
        <v>0</v>
      </c>
      <c r="AV102" s="175" t="s">
        <v>689</v>
      </c>
      <c r="AW102" s="173">
        <v>8.33</v>
      </c>
      <c r="AX102" s="173">
        <v>0</v>
      </c>
      <c r="AY102" s="173">
        <v>8.33</v>
      </c>
      <c r="AZ102" s="173">
        <v>0</v>
      </c>
      <c r="BA102" s="173">
        <v>8.33</v>
      </c>
      <c r="BB102" s="173">
        <v>0</v>
      </c>
      <c r="BC102" s="174">
        <f t="shared" ref="BC102:BD102" si="166">AW102+AY102+BA102</f>
        <v>24.990000000000002</v>
      </c>
      <c r="BD102" s="174">
        <f t="shared" si="166"/>
        <v>0</v>
      </c>
      <c r="BE102" s="175" t="s">
        <v>689</v>
      </c>
      <c r="BF102" s="164">
        <f t="shared" ref="BF102:BG102" si="167">AB102+AK102+AT102+BC102</f>
        <v>99.960000000000008</v>
      </c>
      <c r="BG102" s="165">
        <f t="shared" si="167"/>
        <v>0</v>
      </c>
      <c r="BH102" s="7">
        <f t="shared" ref="BH102" si="168">IF(AND(BG102&gt;0,BF102&gt;0),BG102/BF102,0)</f>
        <v>0</v>
      </c>
    </row>
    <row r="103" spans="1:60" ht="108" x14ac:dyDescent="0.3">
      <c r="A103" s="66" t="s">
        <v>715</v>
      </c>
      <c r="B103" s="19" t="s">
        <v>566</v>
      </c>
      <c r="C103" s="82" t="s">
        <v>23</v>
      </c>
      <c r="D103" s="20" t="s">
        <v>544</v>
      </c>
      <c r="E103" s="83" t="s">
        <v>1057</v>
      </c>
      <c r="F103" s="24" t="s">
        <v>600</v>
      </c>
      <c r="G103" s="24" t="s">
        <v>626</v>
      </c>
      <c r="H103" s="24" t="s">
        <v>626</v>
      </c>
      <c r="I103" s="24" t="s">
        <v>626</v>
      </c>
      <c r="J103" s="24" t="s">
        <v>626</v>
      </c>
      <c r="K103" s="24" t="s">
        <v>626</v>
      </c>
      <c r="L103" s="84">
        <v>1</v>
      </c>
      <c r="M103" s="63" t="s">
        <v>1060</v>
      </c>
      <c r="N103" s="64" t="s">
        <v>423</v>
      </c>
      <c r="O103" s="58" t="s">
        <v>12</v>
      </c>
      <c r="P103" s="25" t="s">
        <v>1100</v>
      </c>
      <c r="Q103" s="65" t="s">
        <v>424</v>
      </c>
      <c r="R103" s="63" t="s">
        <v>425</v>
      </c>
      <c r="S103" s="27" t="s">
        <v>732</v>
      </c>
      <c r="T103" s="27" t="s">
        <v>566</v>
      </c>
      <c r="U103" s="100" t="s">
        <v>567</v>
      </c>
      <c r="V103" s="173">
        <v>8.33</v>
      </c>
      <c r="W103" s="173">
        <v>0</v>
      </c>
      <c r="X103" s="173">
        <v>8.33</v>
      </c>
      <c r="Y103" s="173">
        <v>0</v>
      </c>
      <c r="Z103" s="173">
        <v>8.33</v>
      </c>
      <c r="AA103" s="173">
        <v>0</v>
      </c>
      <c r="AB103" s="174">
        <f t="shared" ref="AB103:AC114" si="169">V103+X103+Z103</f>
        <v>24.990000000000002</v>
      </c>
      <c r="AC103" s="174">
        <f t="shared" si="169"/>
        <v>0</v>
      </c>
      <c r="AD103" s="175" t="s">
        <v>689</v>
      </c>
      <c r="AE103" s="173">
        <v>8.33</v>
      </c>
      <c r="AF103" s="173">
        <v>0</v>
      </c>
      <c r="AG103" s="173">
        <v>8.33</v>
      </c>
      <c r="AH103" s="173">
        <v>0</v>
      </c>
      <c r="AI103" s="173">
        <v>8.33</v>
      </c>
      <c r="AJ103" s="173">
        <v>0</v>
      </c>
      <c r="AK103" s="174">
        <f t="shared" ref="AK103:AL117" si="170">AE103+AG103+AI103</f>
        <v>24.990000000000002</v>
      </c>
      <c r="AL103" s="174">
        <f t="shared" si="170"/>
        <v>0</v>
      </c>
      <c r="AM103" s="175" t="s">
        <v>689</v>
      </c>
      <c r="AN103" s="173">
        <v>8.33</v>
      </c>
      <c r="AO103" s="173">
        <v>0</v>
      </c>
      <c r="AP103" s="173">
        <v>8.33</v>
      </c>
      <c r="AQ103" s="173">
        <v>0</v>
      </c>
      <c r="AR103" s="173">
        <v>8.33</v>
      </c>
      <c r="AS103" s="173">
        <v>0</v>
      </c>
      <c r="AT103" s="174">
        <f t="shared" ref="AT103:AU117" si="171">AN103+AP103+AR103</f>
        <v>24.990000000000002</v>
      </c>
      <c r="AU103" s="174">
        <f t="shared" si="171"/>
        <v>0</v>
      </c>
      <c r="AV103" s="175" t="s">
        <v>689</v>
      </c>
      <c r="AW103" s="173">
        <v>8.33</v>
      </c>
      <c r="AX103" s="173">
        <v>0</v>
      </c>
      <c r="AY103" s="173">
        <v>8.33</v>
      </c>
      <c r="AZ103" s="173">
        <v>0</v>
      </c>
      <c r="BA103" s="173">
        <v>8.33</v>
      </c>
      <c r="BB103" s="173">
        <v>0</v>
      </c>
      <c r="BC103" s="174">
        <f t="shared" ref="BC103:BD117" si="172">AW103+AY103+BA103</f>
        <v>24.990000000000002</v>
      </c>
      <c r="BD103" s="174">
        <f t="shared" si="172"/>
        <v>0</v>
      </c>
      <c r="BE103" s="175" t="s">
        <v>689</v>
      </c>
      <c r="BF103" s="164">
        <f t="shared" ref="BF103:BG118" si="173">AB103+AK103+AT103+BC103</f>
        <v>99.960000000000008</v>
      </c>
      <c r="BG103" s="165">
        <f t="shared" si="173"/>
        <v>0</v>
      </c>
      <c r="BH103" s="7">
        <f t="shared" ref="BH103:BH119" si="174">IF(AND(BG103&gt;0,BF103&gt;0),BG103/BF103,0)</f>
        <v>0</v>
      </c>
    </row>
    <row r="104" spans="1:60" ht="121.5" x14ac:dyDescent="0.3">
      <c r="A104" s="66" t="s">
        <v>715</v>
      </c>
      <c r="B104" s="19" t="s">
        <v>566</v>
      </c>
      <c r="C104" s="82" t="s">
        <v>23</v>
      </c>
      <c r="D104" s="20" t="s">
        <v>544</v>
      </c>
      <c r="E104" s="83" t="s">
        <v>1058</v>
      </c>
      <c r="F104" s="24" t="s">
        <v>600</v>
      </c>
      <c r="G104" s="24" t="s">
        <v>626</v>
      </c>
      <c r="H104" s="24" t="s">
        <v>626</v>
      </c>
      <c r="I104" s="24" t="s">
        <v>626</v>
      </c>
      <c r="J104" s="24" t="s">
        <v>626</v>
      </c>
      <c r="K104" s="24" t="s">
        <v>626</v>
      </c>
      <c r="L104" s="84">
        <v>1</v>
      </c>
      <c r="M104" s="63" t="s">
        <v>1061</v>
      </c>
      <c r="N104" s="64" t="s">
        <v>426</v>
      </c>
      <c r="O104" s="58" t="s">
        <v>28</v>
      </c>
      <c r="P104" s="25" t="s">
        <v>1100</v>
      </c>
      <c r="Q104" s="65" t="s">
        <v>427</v>
      </c>
      <c r="R104" s="63" t="s">
        <v>428</v>
      </c>
      <c r="S104" s="27" t="s">
        <v>732</v>
      </c>
      <c r="T104" s="27" t="s">
        <v>566</v>
      </c>
      <c r="U104" s="100" t="s">
        <v>567</v>
      </c>
      <c r="V104" s="173">
        <v>0</v>
      </c>
      <c r="W104" s="173"/>
      <c r="X104" s="173">
        <v>0</v>
      </c>
      <c r="Y104" s="173"/>
      <c r="Z104" s="173">
        <v>80</v>
      </c>
      <c r="AA104" s="173"/>
      <c r="AB104" s="174">
        <f t="shared" si="169"/>
        <v>80</v>
      </c>
      <c r="AC104" s="174">
        <f t="shared" si="169"/>
        <v>0</v>
      </c>
      <c r="AD104" s="175" t="s">
        <v>689</v>
      </c>
      <c r="AE104" s="173">
        <v>0</v>
      </c>
      <c r="AF104" s="173"/>
      <c r="AG104" s="173">
        <v>0</v>
      </c>
      <c r="AH104" s="173"/>
      <c r="AI104" s="173">
        <v>0</v>
      </c>
      <c r="AJ104" s="173"/>
      <c r="AK104" s="174">
        <f t="shared" si="170"/>
        <v>0</v>
      </c>
      <c r="AL104" s="174">
        <f t="shared" si="170"/>
        <v>0</v>
      </c>
      <c r="AM104" s="175" t="s">
        <v>689</v>
      </c>
      <c r="AN104" s="173">
        <v>0</v>
      </c>
      <c r="AO104" s="173"/>
      <c r="AP104" s="173">
        <v>0</v>
      </c>
      <c r="AQ104" s="173"/>
      <c r="AR104" s="173">
        <v>0</v>
      </c>
      <c r="AS104" s="173"/>
      <c r="AT104" s="174">
        <f t="shared" si="171"/>
        <v>0</v>
      </c>
      <c r="AU104" s="174">
        <f t="shared" si="171"/>
        <v>0</v>
      </c>
      <c r="AV104" s="175" t="s">
        <v>689</v>
      </c>
      <c r="AW104" s="173">
        <v>0</v>
      </c>
      <c r="AX104" s="173"/>
      <c r="AY104" s="173">
        <v>0</v>
      </c>
      <c r="AZ104" s="173"/>
      <c r="BA104" s="173">
        <v>20</v>
      </c>
      <c r="BB104" s="173"/>
      <c r="BC104" s="174">
        <f t="shared" si="172"/>
        <v>20</v>
      </c>
      <c r="BD104" s="174">
        <f t="shared" si="172"/>
        <v>0</v>
      </c>
      <c r="BE104" s="175" t="s">
        <v>689</v>
      </c>
      <c r="BF104" s="164">
        <f t="shared" si="173"/>
        <v>100</v>
      </c>
      <c r="BG104" s="165">
        <f t="shared" si="173"/>
        <v>0</v>
      </c>
      <c r="BH104" s="7">
        <f t="shared" si="174"/>
        <v>0</v>
      </c>
    </row>
    <row r="105" spans="1:60" ht="108" x14ac:dyDescent="0.3">
      <c r="A105" s="66" t="s">
        <v>716</v>
      </c>
      <c r="B105" s="19" t="s">
        <v>566</v>
      </c>
      <c r="C105" s="82" t="s">
        <v>23</v>
      </c>
      <c r="D105" s="20" t="s">
        <v>545</v>
      </c>
      <c r="E105" s="59" t="s">
        <v>1062</v>
      </c>
      <c r="F105" s="24" t="s">
        <v>600</v>
      </c>
      <c r="G105" s="24" t="s">
        <v>626</v>
      </c>
      <c r="H105" s="24" t="s">
        <v>626</v>
      </c>
      <c r="I105" s="24" t="s">
        <v>626</v>
      </c>
      <c r="J105" s="24" t="s">
        <v>626</v>
      </c>
      <c r="K105" s="24" t="s">
        <v>626</v>
      </c>
      <c r="L105" s="22">
        <v>1</v>
      </c>
      <c r="M105" s="63" t="s">
        <v>429</v>
      </c>
      <c r="N105" s="64" t="s">
        <v>430</v>
      </c>
      <c r="O105" s="58" t="s">
        <v>12</v>
      </c>
      <c r="P105" s="25" t="s">
        <v>1100</v>
      </c>
      <c r="Q105" s="85" t="s">
        <v>431</v>
      </c>
      <c r="R105" s="63" t="s">
        <v>432</v>
      </c>
      <c r="S105" s="27" t="s">
        <v>732</v>
      </c>
      <c r="T105" s="27" t="s">
        <v>566</v>
      </c>
      <c r="U105" s="100" t="s">
        <v>567</v>
      </c>
      <c r="V105" s="173">
        <v>0</v>
      </c>
      <c r="W105" s="173"/>
      <c r="X105" s="173">
        <v>0</v>
      </c>
      <c r="Y105" s="173"/>
      <c r="Z105" s="173"/>
      <c r="AA105" s="173"/>
      <c r="AB105" s="174">
        <f t="shared" si="169"/>
        <v>0</v>
      </c>
      <c r="AC105" s="174">
        <f t="shared" si="169"/>
        <v>0</v>
      </c>
      <c r="AD105" s="175" t="s">
        <v>689</v>
      </c>
      <c r="AE105" s="173">
        <v>0</v>
      </c>
      <c r="AF105" s="173"/>
      <c r="AG105" s="173">
        <v>50</v>
      </c>
      <c r="AH105" s="173"/>
      <c r="AI105" s="173">
        <v>0</v>
      </c>
      <c r="AJ105" s="173"/>
      <c r="AK105" s="174">
        <f t="shared" si="170"/>
        <v>50</v>
      </c>
      <c r="AL105" s="174">
        <f t="shared" si="170"/>
        <v>0</v>
      </c>
      <c r="AM105" s="175" t="s">
        <v>689</v>
      </c>
      <c r="AN105" s="173">
        <v>0</v>
      </c>
      <c r="AO105" s="173"/>
      <c r="AP105" s="173">
        <v>50</v>
      </c>
      <c r="AQ105" s="173"/>
      <c r="AR105" s="173">
        <v>0</v>
      </c>
      <c r="AS105" s="173"/>
      <c r="AT105" s="176">
        <f t="shared" si="171"/>
        <v>50</v>
      </c>
      <c r="AU105" s="174">
        <f t="shared" si="171"/>
        <v>0</v>
      </c>
      <c r="AV105" s="175" t="s">
        <v>689</v>
      </c>
      <c r="AW105" s="173">
        <v>0</v>
      </c>
      <c r="AX105" s="173"/>
      <c r="AY105" s="173">
        <v>0</v>
      </c>
      <c r="AZ105" s="173"/>
      <c r="BA105" s="173">
        <v>0</v>
      </c>
      <c r="BB105" s="173"/>
      <c r="BC105" s="174">
        <f t="shared" si="172"/>
        <v>0</v>
      </c>
      <c r="BD105" s="174">
        <f t="shared" si="172"/>
        <v>0</v>
      </c>
      <c r="BE105" s="175" t="s">
        <v>689</v>
      </c>
      <c r="BF105" s="171">
        <f t="shared" si="173"/>
        <v>100</v>
      </c>
      <c r="BG105" s="172">
        <f t="shared" si="173"/>
        <v>0</v>
      </c>
      <c r="BH105" s="7">
        <f t="shared" si="174"/>
        <v>0</v>
      </c>
    </row>
    <row r="106" spans="1:60" ht="94.5" x14ac:dyDescent="0.3">
      <c r="A106" s="66" t="s">
        <v>716</v>
      </c>
      <c r="B106" s="19" t="s">
        <v>566</v>
      </c>
      <c r="C106" s="82" t="s">
        <v>23</v>
      </c>
      <c r="D106" s="20" t="s">
        <v>545</v>
      </c>
      <c r="E106" s="86" t="s">
        <v>1063</v>
      </c>
      <c r="F106" s="24" t="s">
        <v>600</v>
      </c>
      <c r="G106" s="24" t="s">
        <v>626</v>
      </c>
      <c r="H106" s="24" t="s">
        <v>626</v>
      </c>
      <c r="I106" s="24" t="s">
        <v>626</v>
      </c>
      <c r="J106" s="24" t="s">
        <v>626</v>
      </c>
      <c r="K106" s="24" t="s">
        <v>626</v>
      </c>
      <c r="L106" s="84">
        <v>1</v>
      </c>
      <c r="M106" s="51" t="s">
        <v>433</v>
      </c>
      <c r="N106" s="64" t="s">
        <v>434</v>
      </c>
      <c r="O106" s="58" t="s">
        <v>12</v>
      </c>
      <c r="P106" s="25" t="s">
        <v>1100</v>
      </c>
      <c r="Q106" s="65" t="s">
        <v>435</v>
      </c>
      <c r="R106" s="63" t="s">
        <v>436</v>
      </c>
      <c r="S106" s="27" t="s">
        <v>732</v>
      </c>
      <c r="T106" s="27" t="s">
        <v>566</v>
      </c>
      <c r="U106" s="100" t="s">
        <v>567</v>
      </c>
      <c r="V106" s="177">
        <v>8.33</v>
      </c>
      <c r="W106" s="177">
        <v>0</v>
      </c>
      <c r="X106" s="177">
        <v>8.33</v>
      </c>
      <c r="Y106" s="177">
        <v>0</v>
      </c>
      <c r="Z106" s="177">
        <v>8.33</v>
      </c>
      <c r="AA106" s="177">
        <v>0</v>
      </c>
      <c r="AB106" s="174">
        <f t="shared" si="169"/>
        <v>24.990000000000002</v>
      </c>
      <c r="AC106" s="174">
        <f t="shared" si="169"/>
        <v>0</v>
      </c>
      <c r="AD106" s="178" t="s">
        <v>689</v>
      </c>
      <c r="AE106" s="177">
        <v>8.33</v>
      </c>
      <c r="AF106" s="177">
        <v>0</v>
      </c>
      <c r="AG106" s="177">
        <v>8.33</v>
      </c>
      <c r="AH106" s="177">
        <v>0</v>
      </c>
      <c r="AI106" s="177">
        <v>8.33</v>
      </c>
      <c r="AJ106" s="177">
        <v>0</v>
      </c>
      <c r="AK106" s="174">
        <f t="shared" si="170"/>
        <v>24.990000000000002</v>
      </c>
      <c r="AL106" s="174">
        <f t="shared" si="170"/>
        <v>0</v>
      </c>
      <c r="AM106" s="178" t="s">
        <v>689</v>
      </c>
      <c r="AN106" s="177">
        <v>8.33</v>
      </c>
      <c r="AO106" s="177">
        <v>0</v>
      </c>
      <c r="AP106" s="177">
        <v>8.33</v>
      </c>
      <c r="AQ106" s="177">
        <v>0</v>
      </c>
      <c r="AR106" s="177">
        <v>8.33</v>
      </c>
      <c r="AS106" s="177">
        <v>0</v>
      </c>
      <c r="AT106" s="174">
        <f t="shared" si="171"/>
        <v>24.990000000000002</v>
      </c>
      <c r="AU106" s="174">
        <f t="shared" si="171"/>
        <v>0</v>
      </c>
      <c r="AV106" s="178" t="s">
        <v>689</v>
      </c>
      <c r="AW106" s="177">
        <v>8.33</v>
      </c>
      <c r="AX106" s="177">
        <v>0</v>
      </c>
      <c r="AY106" s="177">
        <v>8.33</v>
      </c>
      <c r="AZ106" s="177">
        <v>0</v>
      </c>
      <c r="BA106" s="177">
        <v>8.33</v>
      </c>
      <c r="BB106" s="177">
        <v>0</v>
      </c>
      <c r="BC106" s="174">
        <f t="shared" si="172"/>
        <v>24.990000000000002</v>
      </c>
      <c r="BD106" s="174">
        <f t="shared" si="172"/>
        <v>0</v>
      </c>
      <c r="BE106" s="178" t="s">
        <v>689</v>
      </c>
      <c r="BF106" s="164">
        <f t="shared" si="173"/>
        <v>99.960000000000008</v>
      </c>
      <c r="BG106" s="165">
        <f t="shared" si="173"/>
        <v>0</v>
      </c>
      <c r="BH106" s="7">
        <f t="shared" si="174"/>
        <v>0</v>
      </c>
    </row>
    <row r="107" spans="1:60" ht="108" x14ac:dyDescent="0.3">
      <c r="A107" s="66" t="s">
        <v>716</v>
      </c>
      <c r="B107" s="19" t="s">
        <v>566</v>
      </c>
      <c r="C107" s="82" t="s">
        <v>23</v>
      </c>
      <c r="D107" s="20" t="s">
        <v>545</v>
      </c>
      <c r="E107" s="86" t="s">
        <v>1064</v>
      </c>
      <c r="F107" s="24" t="s">
        <v>600</v>
      </c>
      <c r="G107" s="24" t="s">
        <v>626</v>
      </c>
      <c r="H107" s="24" t="s">
        <v>626</v>
      </c>
      <c r="I107" s="24" t="s">
        <v>626</v>
      </c>
      <c r="J107" s="24" t="s">
        <v>626</v>
      </c>
      <c r="K107" s="24" t="s">
        <v>626</v>
      </c>
      <c r="L107" s="84">
        <v>1</v>
      </c>
      <c r="M107" s="51" t="s">
        <v>437</v>
      </c>
      <c r="N107" s="64" t="s">
        <v>438</v>
      </c>
      <c r="O107" s="58" t="s">
        <v>12</v>
      </c>
      <c r="P107" s="25" t="s">
        <v>1100</v>
      </c>
      <c r="Q107" s="65" t="s">
        <v>439</v>
      </c>
      <c r="R107" s="63" t="s">
        <v>440</v>
      </c>
      <c r="S107" s="27" t="s">
        <v>732</v>
      </c>
      <c r="T107" s="27" t="s">
        <v>566</v>
      </c>
      <c r="U107" s="100" t="s">
        <v>567</v>
      </c>
      <c r="V107" s="177">
        <v>8.33</v>
      </c>
      <c r="W107" s="177">
        <v>0</v>
      </c>
      <c r="X107" s="177">
        <v>8.33</v>
      </c>
      <c r="Y107" s="177">
        <v>0</v>
      </c>
      <c r="Z107" s="177">
        <v>8.33</v>
      </c>
      <c r="AA107" s="177">
        <v>0</v>
      </c>
      <c r="AB107" s="174">
        <f t="shared" si="169"/>
        <v>24.990000000000002</v>
      </c>
      <c r="AC107" s="174">
        <f t="shared" si="169"/>
        <v>0</v>
      </c>
      <c r="AD107" s="178" t="s">
        <v>689</v>
      </c>
      <c r="AE107" s="177">
        <v>8.33</v>
      </c>
      <c r="AF107" s="177"/>
      <c r="AG107" s="177">
        <v>8.33</v>
      </c>
      <c r="AH107" s="177"/>
      <c r="AI107" s="177">
        <v>8.33</v>
      </c>
      <c r="AJ107" s="177"/>
      <c r="AK107" s="174">
        <f t="shared" si="170"/>
        <v>24.990000000000002</v>
      </c>
      <c r="AL107" s="174">
        <f t="shared" si="170"/>
        <v>0</v>
      </c>
      <c r="AM107" s="178" t="s">
        <v>689</v>
      </c>
      <c r="AN107" s="177">
        <v>8.33</v>
      </c>
      <c r="AO107" s="177"/>
      <c r="AP107" s="177">
        <v>8.33</v>
      </c>
      <c r="AQ107" s="177"/>
      <c r="AR107" s="177">
        <v>8.33</v>
      </c>
      <c r="AS107" s="177"/>
      <c r="AT107" s="174">
        <f t="shared" si="171"/>
        <v>24.990000000000002</v>
      </c>
      <c r="AU107" s="174">
        <f t="shared" si="171"/>
        <v>0</v>
      </c>
      <c r="AV107" s="178" t="s">
        <v>689</v>
      </c>
      <c r="AW107" s="177">
        <v>8.33</v>
      </c>
      <c r="AX107" s="177"/>
      <c r="AY107" s="177">
        <v>8.33</v>
      </c>
      <c r="AZ107" s="177"/>
      <c r="BA107" s="177">
        <v>8.33</v>
      </c>
      <c r="BB107" s="177"/>
      <c r="BC107" s="174">
        <f t="shared" si="172"/>
        <v>24.990000000000002</v>
      </c>
      <c r="BD107" s="174">
        <f t="shared" si="172"/>
        <v>0</v>
      </c>
      <c r="BE107" s="178" t="s">
        <v>689</v>
      </c>
      <c r="BF107" s="164">
        <f t="shared" si="173"/>
        <v>99.960000000000008</v>
      </c>
      <c r="BG107" s="165">
        <f t="shared" si="173"/>
        <v>0</v>
      </c>
      <c r="BH107" s="7">
        <f t="shared" si="174"/>
        <v>0</v>
      </c>
    </row>
    <row r="108" spans="1:60" ht="94.5" x14ac:dyDescent="0.3">
      <c r="A108" s="66" t="s">
        <v>716</v>
      </c>
      <c r="B108" s="19" t="s">
        <v>566</v>
      </c>
      <c r="C108" s="82" t="s">
        <v>23</v>
      </c>
      <c r="D108" s="20" t="s">
        <v>545</v>
      </c>
      <c r="E108" s="21" t="s">
        <v>1065</v>
      </c>
      <c r="F108" s="24" t="s">
        <v>600</v>
      </c>
      <c r="G108" s="24" t="s">
        <v>626</v>
      </c>
      <c r="H108" s="24" t="s">
        <v>626</v>
      </c>
      <c r="I108" s="24" t="s">
        <v>626</v>
      </c>
      <c r="J108" s="24" t="s">
        <v>626</v>
      </c>
      <c r="K108" s="24" t="s">
        <v>626</v>
      </c>
      <c r="L108" s="22">
        <v>1</v>
      </c>
      <c r="M108" s="19" t="s">
        <v>441</v>
      </c>
      <c r="N108" s="58" t="s">
        <v>442</v>
      </c>
      <c r="O108" s="58" t="s">
        <v>12</v>
      </c>
      <c r="P108" s="25" t="s">
        <v>1100</v>
      </c>
      <c r="Q108" s="87" t="s">
        <v>443</v>
      </c>
      <c r="R108" s="58" t="s">
        <v>444</v>
      </c>
      <c r="S108" s="27" t="s">
        <v>732</v>
      </c>
      <c r="T108" s="27" t="s">
        <v>566</v>
      </c>
      <c r="U108" s="100" t="s">
        <v>567</v>
      </c>
      <c r="V108" s="177">
        <v>8.33</v>
      </c>
      <c r="W108" s="177">
        <v>0</v>
      </c>
      <c r="X108" s="177">
        <v>8.33</v>
      </c>
      <c r="Y108" s="177">
        <v>0</v>
      </c>
      <c r="Z108" s="177">
        <v>8.33</v>
      </c>
      <c r="AA108" s="177">
        <v>0</v>
      </c>
      <c r="AB108" s="174">
        <f t="shared" si="169"/>
        <v>24.990000000000002</v>
      </c>
      <c r="AC108" s="174">
        <f t="shared" si="169"/>
        <v>0</v>
      </c>
      <c r="AD108" s="178" t="s">
        <v>689</v>
      </c>
      <c r="AE108" s="177">
        <v>8.33</v>
      </c>
      <c r="AF108" s="177"/>
      <c r="AG108" s="177">
        <v>8.33</v>
      </c>
      <c r="AH108" s="177"/>
      <c r="AI108" s="177">
        <v>8.33</v>
      </c>
      <c r="AJ108" s="177"/>
      <c r="AK108" s="174">
        <f t="shared" si="170"/>
        <v>24.990000000000002</v>
      </c>
      <c r="AL108" s="174">
        <f t="shared" si="170"/>
        <v>0</v>
      </c>
      <c r="AM108" s="178" t="s">
        <v>689</v>
      </c>
      <c r="AN108" s="177">
        <v>8.33</v>
      </c>
      <c r="AO108" s="177"/>
      <c r="AP108" s="177">
        <v>8.33</v>
      </c>
      <c r="AQ108" s="177"/>
      <c r="AR108" s="177">
        <v>8.33</v>
      </c>
      <c r="AS108" s="177"/>
      <c r="AT108" s="174">
        <f t="shared" si="171"/>
        <v>24.990000000000002</v>
      </c>
      <c r="AU108" s="174">
        <f t="shared" si="171"/>
        <v>0</v>
      </c>
      <c r="AV108" s="178" t="s">
        <v>689</v>
      </c>
      <c r="AW108" s="177">
        <v>8.33</v>
      </c>
      <c r="AX108" s="177"/>
      <c r="AY108" s="177">
        <v>8.33</v>
      </c>
      <c r="AZ108" s="177"/>
      <c r="BA108" s="177">
        <v>8.33</v>
      </c>
      <c r="BB108" s="177"/>
      <c r="BC108" s="174">
        <f t="shared" si="172"/>
        <v>24.990000000000002</v>
      </c>
      <c r="BD108" s="174">
        <f t="shared" si="172"/>
        <v>0</v>
      </c>
      <c r="BE108" s="178" t="s">
        <v>689</v>
      </c>
      <c r="BF108" s="171">
        <f t="shared" si="173"/>
        <v>99.960000000000008</v>
      </c>
      <c r="BG108" s="172">
        <f t="shared" si="173"/>
        <v>0</v>
      </c>
      <c r="BH108" s="7">
        <f t="shared" si="174"/>
        <v>0</v>
      </c>
    </row>
    <row r="109" spans="1:60" ht="94.5" x14ac:dyDescent="0.3">
      <c r="A109" s="66" t="s">
        <v>716</v>
      </c>
      <c r="B109" s="19" t="s">
        <v>566</v>
      </c>
      <c r="C109" s="82" t="s">
        <v>23</v>
      </c>
      <c r="D109" s="20" t="s">
        <v>545</v>
      </c>
      <c r="E109" s="54" t="s">
        <v>1066</v>
      </c>
      <c r="F109" s="24" t="s">
        <v>600</v>
      </c>
      <c r="G109" s="24" t="s">
        <v>626</v>
      </c>
      <c r="H109" s="24" t="s">
        <v>626</v>
      </c>
      <c r="I109" s="24" t="s">
        <v>626</v>
      </c>
      <c r="J109" s="24" t="s">
        <v>626</v>
      </c>
      <c r="K109" s="24" t="s">
        <v>626</v>
      </c>
      <c r="L109" s="22">
        <v>1</v>
      </c>
      <c r="M109" s="50" t="s">
        <v>445</v>
      </c>
      <c r="N109" s="51" t="s">
        <v>446</v>
      </c>
      <c r="O109" s="58" t="s">
        <v>12</v>
      </c>
      <c r="P109" s="25" t="s">
        <v>1100</v>
      </c>
      <c r="Q109" s="87" t="s">
        <v>447</v>
      </c>
      <c r="R109" s="58" t="s">
        <v>448</v>
      </c>
      <c r="S109" s="27" t="s">
        <v>732</v>
      </c>
      <c r="T109" s="27" t="s">
        <v>566</v>
      </c>
      <c r="U109" s="100" t="s">
        <v>567</v>
      </c>
      <c r="V109" s="177">
        <v>8.33</v>
      </c>
      <c r="W109" s="177">
        <v>0</v>
      </c>
      <c r="X109" s="177">
        <v>8.33</v>
      </c>
      <c r="Y109" s="177">
        <v>0</v>
      </c>
      <c r="Z109" s="177">
        <v>8.33</v>
      </c>
      <c r="AA109" s="177">
        <v>0</v>
      </c>
      <c r="AB109" s="174">
        <f t="shared" si="169"/>
        <v>24.990000000000002</v>
      </c>
      <c r="AC109" s="174">
        <f t="shared" si="169"/>
        <v>0</v>
      </c>
      <c r="AD109" s="178" t="s">
        <v>689</v>
      </c>
      <c r="AE109" s="177">
        <v>8.33</v>
      </c>
      <c r="AF109" s="177">
        <v>0</v>
      </c>
      <c r="AG109" s="177">
        <v>8.33</v>
      </c>
      <c r="AH109" s="177">
        <v>0</v>
      </c>
      <c r="AI109" s="177">
        <v>8.33</v>
      </c>
      <c r="AJ109" s="177">
        <v>0</v>
      </c>
      <c r="AK109" s="174">
        <f t="shared" si="170"/>
        <v>24.990000000000002</v>
      </c>
      <c r="AL109" s="174">
        <f t="shared" si="170"/>
        <v>0</v>
      </c>
      <c r="AM109" s="178" t="s">
        <v>689</v>
      </c>
      <c r="AN109" s="177">
        <v>8.33</v>
      </c>
      <c r="AO109" s="177">
        <v>0</v>
      </c>
      <c r="AP109" s="177">
        <v>8.33</v>
      </c>
      <c r="AQ109" s="177">
        <v>0</v>
      </c>
      <c r="AR109" s="177">
        <v>8.33</v>
      </c>
      <c r="AS109" s="177">
        <v>0</v>
      </c>
      <c r="AT109" s="174">
        <f t="shared" si="171"/>
        <v>24.990000000000002</v>
      </c>
      <c r="AU109" s="174">
        <f t="shared" si="171"/>
        <v>0</v>
      </c>
      <c r="AV109" s="178" t="s">
        <v>689</v>
      </c>
      <c r="AW109" s="177">
        <v>8.33</v>
      </c>
      <c r="AX109" s="177">
        <v>0</v>
      </c>
      <c r="AY109" s="177">
        <v>8.33</v>
      </c>
      <c r="AZ109" s="177">
        <v>0</v>
      </c>
      <c r="BA109" s="177">
        <v>8.33</v>
      </c>
      <c r="BB109" s="177">
        <v>0</v>
      </c>
      <c r="BC109" s="174">
        <f t="shared" si="172"/>
        <v>24.990000000000002</v>
      </c>
      <c r="BD109" s="174">
        <f t="shared" si="172"/>
        <v>0</v>
      </c>
      <c r="BE109" s="178" t="s">
        <v>689</v>
      </c>
      <c r="BF109" s="171">
        <f t="shared" si="173"/>
        <v>99.960000000000008</v>
      </c>
      <c r="BG109" s="172">
        <f t="shared" si="173"/>
        <v>0</v>
      </c>
      <c r="BH109" s="7">
        <f t="shared" si="174"/>
        <v>0</v>
      </c>
    </row>
    <row r="110" spans="1:60" ht="108" x14ac:dyDescent="0.3">
      <c r="A110" s="19" t="s">
        <v>717</v>
      </c>
      <c r="B110" s="19" t="s">
        <v>280</v>
      </c>
      <c r="C110" s="79" t="s">
        <v>23</v>
      </c>
      <c r="D110" s="20" t="s">
        <v>546</v>
      </c>
      <c r="E110" s="20" t="s">
        <v>449</v>
      </c>
      <c r="F110" s="24" t="s">
        <v>600</v>
      </c>
      <c r="G110" s="24" t="s">
        <v>626</v>
      </c>
      <c r="H110" s="24" t="s">
        <v>626</v>
      </c>
      <c r="I110" s="24" t="s">
        <v>626</v>
      </c>
      <c r="J110" s="24" t="s">
        <v>626</v>
      </c>
      <c r="K110" s="24" t="s">
        <v>626</v>
      </c>
      <c r="L110" s="23">
        <v>1</v>
      </c>
      <c r="M110" s="24" t="s">
        <v>450</v>
      </c>
      <c r="N110" s="25" t="s">
        <v>451</v>
      </c>
      <c r="O110" s="25" t="s">
        <v>77</v>
      </c>
      <c r="P110" s="25" t="s">
        <v>1097</v>
      </c>
      <c r="Q110" s="26" t="s">
        <v>452</v>
      </c>
      <c r="R110" s="27" t="s">
        <v>453</v>
      </c>
      <c r="S110" s="27" t="s">
        <v>732</v>
      </c>
      <c r="T110" s="27" t="s">
        <v>280</v>
      </c>
      <c r="U110" s="96" t="s">
        <v>568</v>
      </c>
      <c r="V110" s="158">
        <v>8</v>
      </c>
      <c r="W110" s="158">
        <v>0</v>
      </c>
      <c r="X110" s="158">
        <v>8</v>
      </c>
      <c r="Y110" s="158">
        <v>0</v>
      </c>
      <c r="Z110" s="158">
        <v>12</v>
      </c>
      <c r="AA110" s="158">
        <v>0</v>
      </c>
      <c r="AB110" s="159">
        <f t="shared" si="169"/>
        <v>28</v>
      </c>
      <c r="AC110" s="159">
        <f t="shared" si="169"/>
        <v>0</v>
      </c>
      <c r="AD110" s="160" t="s">
        <v>689</v>
      </c>
      <c r="AE110" s="158">
        <v>8</v>
      </c>
      <c r="AF110" s="158">
        <v>0</v>
      </c>
      <c r="AG110" s="158">
        <v>8</v>
      </c>
      <c r="AH110" s="158">
        <v>0</v>
      </c>
      <c r="AI110" s="158">
        <v>8</v>
      </c>
      <c r="AJ110" s="158">
        <v>0</v>
      </c>
      <c r="AK110" s="159">
        <f t="shared" si="170"/>
        <v>24</v>
      </c>
      <c r="AL110" s="159">
        <f t="shared" si="170"/>
        <v>0</v>
      </c>
      <c r="AM110" s="160" t="s">
        <v>689</v>
      </c>
      <c r="AN110" s="158">
        <v>8</v>
      </c>
      <c r="AO110" s="158">
        <v>0</v>
      </c>
      <c r="AP110" s="158">
        <v>8</v>
      </c>
      <c r="AQ110" s="158">
        <v>0</v>
      </c>
      <c r="AR110" s="161">
        <v>8</v>
      </c>
      <c r="AS110" s="161">
        <v>0</v>
      </c>
      <c r="AT110" s="159">
        <f t="shared" si="171"/>
        <v>24</v>
      </c>
      <c r="AU110" s="159">
        <f t="shared" si="171"/>
        <v>0</v>
      </c>
      <c r="AV110" s="160" t="s">
        <v>689</v>
      </c>
      <c r="AW110" s="158">
        <v>8</v>
      </c>
      <c r="AX110" s="158">
        <v>0</v>
      </c>
      <c r="AY110" s="158">
        <v>8</v>
      </c>
      <c r="AZ110" s="158">
        <v>0</v>
      </c>
      <c r="BA110" s="158">
        <v>8</v>
      </c>
      <c r="BB110" s="158">
        <v>0</v>
      </c>
      <c r="BC110" s="159">
        <f t="shared" si="172"/>
        <v>24</v>
      </c>
      <c r="BD110" s="159">
        <f t="shared" si="172"/>
        <v>0</v>
      </c>
      <c r="BE110" s="160" t="s">
        <v>689</v>
      </c>
      <c r="BF110" s="179">
        <f t="shared" si="173"/>
        <v>100</v>
      </c>
      <c r="BG110" s="165">
        <f t="shared" si="173"/>
        <v>0</v>
      </c>
      <c r="BH110" s="7">
        <f t="shared" si="174"/>
        <v>0</v>
      </c>
    </row>
    <row r="111" spans="1:60" ht="94.5" x14ac:dyDescent="0.3">
      <c r="A111" s="19" t="s">
        <v>717</v>
      </c>
      <c r="B111" s="19" t="s">
        <v>280</v>
      </c>
      <c r="C111" s="79" t="s">
        <v>23</v>
      </c>
      <c r="D111" s="20" t="s">
        <v>546</v>
      </c>
      <c r="E111" s="20" t="s">
        <v>454</v>
      </c>
      <c r="F111" s="24" t="s">
        <v>600</v>
      </c>
      <c r="G111" s="24" t="s">
        <v>626</v>
      </c>
      <c r="H111" s="24" t="s">
        <v>626</v>
      </c>
      <c r="I111" s="24" t="s">
        <v>626</v>
      </c>
      <c r="J111" s="24" t="s">
        <v>626</v>
      </c>
      <c r="K111" s="24" t="s">
        <v>626</v>
      </c>
      <c r="L111" s="23">
        <v>1</v>
      </c>
      <c r="M111" s="24" t="s">
        <v>455</v>
      </c>
      <c r="N111" s="25" t="s">
        <v>456</v>
      </c>
      <c r="O111" s="25" t="s">
        <v>12</v>
      </c>
      <c r="P111" s="25" t="s">
        <v>1100</v>
      </c>
      <c r="Q111" s="26" t="s">
        <v>457</v>
      </c>
      <c r="R111" s="27" t="s">
        <v>458</v>
      </c>
      <c r="S111" s="27" t="s">
        <v>732</v>
      </c>
      <c r="T111" s="27" t="s">
        <v>280</v>
      </c>
      <c r="U111" s="96" t="s">
        <v>569</v>
      </c>
      <c r="V111" s="150">
        <f>(100/12)</f>
        <v>8.3333333333333339</v>
      </c>
      <c r="W111" s="158">
        <v>0</v>
      </c>
      <c r="X111" s="150">
        <f>(100/12)</f>
        <v>8.3333333333333339</v>
      </c>
      <c r="Y111" s="158">
        <v>0</v>
      </c>
      <c r="Z111" s="150">
        <f>(100/12)</f>
        <v>8.3333333333333339</v>
      </c>
      <c r="AA111" s="158">
        <v>0</v>
      </c>
      <c r="AB111" s="159">
        <f t="shared" si="169"/>
        <v>25</v>
      </c>
      <c r="AC111" s="159">
        <f t="shared" si="169"/>
        <v>0</v>
      </c>
      <c r="AD111" s="160" t="s">
        <v>689</v>
      </c>
      <c r="AE111" s="150">
        <f>(100/12)</f>
        <v>8.3333333333333339</v>
      </c>
      <c r="AF111" s="158">
        <v>0</v>
      </c>
      <c r="AG111" s="150">
        <f>(100/12)</f>
        <v>8.3333333333333339</v>
      </c>
      <c r="AH111" s="158">
        <v>0</v>
      </c>
      <c r="AI111" s="150">
        <f>(100/12)</f>
        <v>8.3333333333333339</v>
      </c>
      <c r="AJ111" s="158">
        <v>0</v>
      </c>
      <c r="AK111" s="159">
        <f t="shared" si="170"/>
        <v>25</v>
      </c>
      <c r="AL111" s="159">
        <f t="shared" si="170"/>
        <v>0</v>
      </c>
      <c r="AM111" s="160" t="s">
        <v>689</v>
      </c>
      <c r="AN111" s="150">
        <f>(100/12)</f>
        <v>8.3333333333333339</v>
      </c>
      <c r="AO111" s="158">
        <v>0</v>
      </c>
      <c r="AP111" s="150">
        <f>(100/12)</f>
        <v>8.3333333333333339</v>
      </c>
      <c r="AQ111" s="158">
        <v>0</v>
      </c>
      <c r="AR111" s="150">
        <f>(100/12)</f>
        <v>8.3333333333333339</v>
      </c>
      <c r="AS111" s="158">
        <v>0</v>
      </c>
      <c r="AT111" s="159">
        <f t="shared" si="171"/>
        <v>25</v>
      </c>
      <c r="AU111" s="159">
        <f t="shared" si="171"/>
        <v>0</v>
      </c>
      <c r="AV111" s="160" t="s">
        <v>689</v>
      </c>
      <c r="AW111" s="150">
        <f>(100/12)</f>
        <v>8.3333333333333339</v>
      </c>
      <c r="AX111" s="158">
        <v>0</v>
      </c>
      <c r="AY111" s="150">
        <f>(100/12)</f>
        <v>8.3333333333333339</v>
      </c>
      <c r="AZ111" s="158">
        <v>0</v>
      </c>
      <c r="BA111" s="150">
        <f>(100/12)</f>
        <v>8.3333333333333339</v>
      </c>
      <c r="BB111" s="158">
        <v>0</v>
      </c>
      <c r="BC111" s="159">
        <f t="shared" si="172"/>
        <v>25</v>
      </c>
      <c r="BD111" s="159">
        <f t="shared" si="172"/>
        <v>0</v>
      </c>
      <c r="BE111" s="160" t="s">
        <v>689</v>
      </c>
      <c r="BF111" s="179">
        <f t="shared" si="173"/>
        <v>100</v>
      </c>
      <c r="BG111" s="165">
        <f t="shared" si="173"/>
        <v>0</v>
      </c>
      <c r="BH111" s="7">
        <f t="shared" si="174"/>
        <v>0</v>
      </c>
    </row>
    <row r="112" spans="1:60" ht="94.5" x14ac:dyDescent="0.3">
      <c r="A112" s="19" t="s">
        <v>717</v>
      </c>
      <c r="B112" s="19" t="s">
        <v>280</v>
      </c>
      <c r="C112" s="79" t="s">
        <v>23</v>
      </c>
      <c r="D112" s="20" t="s">
        <v>546</v>
      </c>
      <c r="E112" s="20" t="s">
        <v>459</v>
      </c>
      <c r="F112" s="24" t="s">
        <v>600</v>
      </c>
      <c r="G112" s="24" t="s">
        <v>626</v>
      </c>
      <c r="H112" s="24" t="s">
        <v>626</v>
      </c>
      <c r="I112" s="24" t="s">
        <v>626</v>
      </c>
      <c r="J112" s="24" t="s">
        <v>626</v>
      </c>
      <c r="K112" s="24" t="s">
        <v>626</v>
      </c>
      <c r="L112" s="23">
        <v>1</v>
      </c>
      <c r="M112" s="24" t="s">
        <v>460</v>
      </c>
      <c r="N112" s="25" t="s">
        <v>461</v>
      </c>
      <c r="O112" s="25" t="s">
        <v>12</v>
      </c>
      <c r="P112" s="25" t="s">
        <v>1100</v>
      </c>
      <c r="Q112" s="39" t="s">
        <v>462</v>
      </c>
      <c r="R112" s="41" t="s">
        <v>463</v>
      </c>
      <c r="S112" s="27" t="s">
        <v>732</v>
      </c>
      <c r="T112" s="27" t="s">
        <v>280</v>
      </c>
      <c r="U112" s="96" t="s">
        <v>569</v>
      </c>
      <c r="V112" s="150">
        <f t="shared" ref="V112:V113" si="175">(100/12)</f>
        <v>8.3333333333333339</v>
      </c>
      <c r="W112" s="158">
        <v>0</v>
      </c>
      <c r="X112" s="150">
        <f t="shared" ref="X112:X113" si="176">(100/12)</f>
        <v>8.3333333333333339</v>
      </c>
      <c r="Y112" s="158">
        <v>0</v>
      </c>
      <c r="Z112" s="150">
        <f t="shared" ref="Z112:Z113" si="177">(100/12)</f>
        <v>8.3333333333333339</v>
      </c>
      <c r="AA112" s="158">
        <v>0</v>
      </c>
      <c r="AB112" s="159">
        <f t="shared" si="169"/>
        <v>25</v>
      </c>
      <c r="AC112" s="159">
        <f t="shared" si="169"/>
        <v>0</v>
      </c>
      <c r="AD112" s="160" t="s">
        <v>689</v>
      </c>
      <c r="AE112" s="150">
        <f t="shared" ref="AE112:AE113" si="178">(100/12)</f>
        <v>8.3333333333333339</v>
      </c>
      <c r="AF112" s="158">
        <v>0</v>
      </c>
      <c r="AG112" s="150">
        <f t="shared" ref="AG112:AG113" si="179">(100/12)</f>
        <v>8.3333333333333339</v>
      </c>
      <c r="AH112" s="158">
        <v>0</v>
      </c>
      <c r="AI112" s="150">
        <f t="shared" ref="AI112:AI113" si="180">(100/12)</f>
        <v>8.3333333333333339</v>
      </c>
      <c r="AJ112" s="158">
        <v>0</v>
      </c>
      <c r="AK112" s="159">
        <f t="shared" si="170"/>
        <v>25</v>
      </c>
      <c r="AL112" s="159">
        <f t="shared" si="170"/>
        <v>0</v>
      </c>
      <c r="AM112" s="160" t="s">
        <v>689</v>
      </c>
      <c r="AN112" s="150">
        <f t="shared" ref="AN112:AN113" si="181">(100/12)</f>
        <v>8.3333333333333339</v>
      </c>
      <c r="AO112" s="158">
        <v>0</v>
      </c>
      <c r="AP112" s="150">
        <f t="shared" ref="AP112:AP113" si="182">(100/12)</f>
        <v>8.3333333333333339</v>
      </c>
      <c r="AQ112" s="158">
        <v>0</v>
      </c>
      <c r="AR112" s="150">
        <f t="shared" ref="AR112:AR113" si="183">(100/12)</f>
        <v>8.3333333333333339</v>
      </c>
      <c r="AS112" s="158">
        <v>0</v>
      </c>
      <c r="AT112" s="159">
        <f t="shared" si="171"/>
        <v>25</v>
      </c>
      <c r="AU112" s="159">
        <f t="shared" si="171"/>
        <v>0</v>
      </c>
      <c r="AV112" s="160" t="s">
        <v>689</v>
      </c>
      <c r="AW112" s="150">
        <f t="shared" ref="AW112:AW113" si="184">(100/12)</f>
        <v>8.3333333333333339</v>
      </c>
      <c r="AX112" s="158">
        <v>0</v>
      </c>
      <c r="AY112" s="150">
        <f t="shared" ref="AY112:AY113" si="185">(100/12)</f>
        <v>8.3333333333333339</v>
      </c>
      <c r="AZ112" s="158">
        <v>0</v>
      </c>
      <c r="BA112" s="150">
        <f t="shared" ref="BA112:BA113" si="186">(100/12)</f>
        <v>8.3333333333333339</v>
      </c>
      <c r="BB112" s="158">
        <v>0</v>
      </c>
      <c r="BC112" s="159">
        <f t="shared" si="172"/>
        <v>25</v>
      </c>
      <c r="BD112" s="159">
        <f t="shared" si="172"/>
        <v>0</v>
      </c>
      <c r="BE112" s="160" t="s">
        <v>689</v>
      </c>
      <c r="BF112" s="179">
        <f t="shared" si="173"/>
        <v>100</v>
      </c>
      <c r="BG112" s="165">
        <f t="shared" si="173"/>
        <v>0</v>
      </c>
      <c r="BH112" s="7">
        <f t="shared" si="174"/>
        <v>0</v>
      </c>
    </row>
    <row r="113" spans="1:60" ht="94.5" x14ac:dyDescent="0.3">
      <c r="A113" s="19" t="s">
        <v>717</v>
      </c>
      <c r="B113" s="19" t="s">
        <v>280</v>
      </c>
      <c r="C113" s="79" t="s">
        <v>23</v>
      </c>
      <c r="D113" s="20" t="s">
        <v>546</v>
      </c>
      <c r="E113" s="20" t="s">
        <v>454</v>
      </c>
      <c r="F113" s="24" t="s">
        <v>600</v>
      </c>
      <c r="G113" s="24" t="s">
        <v>626</v>
      </c>
      <c r="H113" s="24" t="s">
        <v>626</v>
      </c>
      <c r="I113" s="24" t="s">
        <v>626</v>
      </c>
      <c r="J113" s="24" t="s">
        <v>626</v>
      </c>
      <c r="K113" s="24" t="s">
        <v>626</v>
      </c>
      <c r="L113" s="23">
        <v>1</v>
      </c>
      <c r="M113" s="24" t="s">
        <v>464</v>
      </c>
      <c r="N113" s="25" t="s">
        <v>465</v>
      </c>
      <c r="O113" s="25" t="s">
        <v>12</v>
      </c>
      <c r="P113" s="25" t="s">
        <v>1100</v>
      </c>
      <c r="Q113" s="39" t="s">
        <v>466</v>
      </c>
      <c r="R113" s="41" t="s">
        <v>467</v>
      </c>
      <c r="S113" s="27" t="s">
        <v>732</v>
      </c>
      <c r="T113" s="27" t="s">
        <v>280</v>
      </c>
      <c r="U113" s="96" t="s">
        <v>569</v>
      </c>
      <c r="V113" s="150">
        <f t="shared" si="175"/>
        <v>8.3333333333333339</v>
      </c>
      <c r="W113" s="158">
        <v>0</v>
      </c>
      <c r="X113" s="150">
        <f t="shared" si="176"/>
        <v>8.3333333333333339</v>
      </c>
      <c r="Y113" s="158">
        <v>0</v>
      </c>
      <c r="Z113" s="150">
        <f t="shared" si="177"/>
        <v>8.3333333333333339</v>
      </c>
      <c r="AA113" s="158">
        <v>0</v>
      </c>
      <c r="AB113" s="159">
        <f t="shared" si="169"/>
        <v>25</v>
      </c>
      <c r="AC113" s="159">
        <f t="shared" si="169"/>
        <v>0</v>
      </c>
      <c r="AD113" s="160" t="s">
        <v>689</v>
      </c>
      <c r="AE113" s="150">
        <f t="shared" si="178"/>
        <v>8.3333333333333339</v>
      </c>
      <c r="AF113" s="158">
        <v>0</v>
      </c>
      <c r="AG113" s="150">
        <f t="shared" si="179"/>
        <v>8.3333333333333339</v>
      </c>
      <c r="AH113" s="158">
        <v>0</v>
      </c>
      <c r="AI113" s="150">
        <f t="shared" si="180"/>
        <v>8.3333333333333339</v>
      </c>
      <c r="AJ113" s="158">
        <v>0</v>
      </c>
      <c r="AK113" s="159">
        <f t="shared" si="170"/>
        <v>25</v>
      </c>
      <c r="AL113" s="159">
        <f t="shared" si="170"/>
        <v>0</v>
      </c>
      <c r="AM113" s="160" t="s">
        <v>689</v>
      </c>
      <c r="AN113" s="150">
        <f t="shared" si="181"/>
        <v>8.3333333333333339</v>
      </c>
      <c r="AO113" s="158">
        <v>0</v>
      </c>
      <c r="AP113" s="150">
        <f t="shared" si="182"/>
        <v>8.3333333333333339</v>
      </c>
      <c r="AQ113" s="158">
        <v>0</v>
      </c>
      <c r="AR113" s="150">
        <f t="shared" si="183"/>
        <v>8.3333333333333339</v>
      </c>
      <c r="AS113" s="158">
        <v>0</v>
      </c>
      <c r="AT113" s="159">
        <f t="shared" si="171"/>
        <v>25</v>
      </c>
      <c r="AU113" s="159">
        <f t="shared" si="171"/>
        <v>0</v>
      </c>
      <c r="AV113" s="160" t="s">
        <v>689</v>
      </c>
      <c r="AW113" s="150">
        <f t="shared" si="184"/>
        <v>8.3333333333333339</v>
      </c>
      <c r="AX113" s="158">
        <v>0</v>
      </c>
      <c r="AY113" s="150">
        <f t="shared" si="185"/>
        <v>8.3333333333333339</v>
      </c>
      <c r="AZ113" s="158">
        <v>0</v>
      </c>
      <c r="BA113" s="150">
        <f t="shared" si="186"/>
        <v>8.3333333333333339</v>
      </c>
      <c r="BB113" s="158">
        <v>0</v>
      </c>
      <c r="BC113" s="159">
        <f t="shared" si="172"/>
        <v>25</v>
      </c>
      <c r="BD113" s="159">
        <f t="shared" si="172"/>
        <v>0</v>
      </c>
      <c r="BE113" s="160" t="s">
        <v>689</v>
      </c>
      <c r="BF113" s="179">
        <f t="shared" si="173"/>
        <v>100</v>
      </c>
      <c r="BG113" s="165">
        <f t="shared" si="173"/>
        <v>0</v>
      </c>
      <c r="BH113" s="7">
        <f>IF(AND(BG113&gt;0,BF113&gt;0),BG113/BF113,0)</f>
        <v>0</v>
      </c>
    </row>
    <row r="114" spans="1:60" ht="94.5" x14ac:dyDescent="0.3">
      <c r="A114" s="19" t="s">
        <v>717</v>
      </c>
      <c r="B114" s="19" t="s">
        <v>280</v>
      </c>
      <c r="C114" s="79" t="s">
        <v>23</v>
      </c>
      <c r="D114" s="20" t="s">
        <v>546</v>
      </c>
      <c r="E114" s="20" t="s">
        <v>468</v>
      </c>
      <c r="F114" s="24" t="s">
        <v>600</v>
      </c>
      <c r="G114" s="24" t="s">
        <v>626</v>
      </c>
      <c r="H114" s="24" t="s">
        <v>626</v>
      </c>
      <c r="I114" s="24" t="s">
        <v>626</v>
      </c>
      <c r="J114" s="24" t="s">
        <v>626</v>
      </c>
      <c r="K114" s="24" t="s">
        <v>626</v>
      </c>
      <c r="L114" s="23">
        <v>1</v>
      </c>
      <c r="M114" s="24" t="s">
        <v>469</v>
      </c>
      <c r="N114" s="24" t="s">
        <v>470</v>
      </c>
      <c r="O114" s="25" t="s">
        <v>12</v>
      </c>
      <c r="P114" s="25" t="s">
        <v>1100</v>
      </c>
      <c r="Q114" s="43" t="s">
        <v>471</v>
      </c>
      <c r="R114" s="24" t="s">
        <v>472</v>
      </c>
      <c r="S114" s="27" t="s">
        <v>732</v>
      </c>
      <c r="T114" s="27" t="s">
        <v>280</v>
      </c>
      <c r="U114" s="96" t="s">
        <v>570</v>
      </c>
      <c r="V114" s="158">
        <v>6</v>
      </c>
      <c r="W114" s="158">
        <v>0</v>
      </c>
      <c r="X114" s="158">
        <v>6</v>
      </c>
      <c r="Y114" s="158">
        <v>0</v>
      </c>
      <c r="Z114" s="158">
        <v>8</v>
      </c>
      <c r="AA114" s="158">
        <v>0</v>
      </c>
      <c r="AB114" s="159">
        <f>V114+X114+Z114</f>
        <v>20</v>
      </c>
      <c r="AC114" s="159">
        <f t="shared" si="169"/>
        <v>0</v>
      </c>
      <c r="AD114" s="160" t="s">
        <v>689</v>
      </c>
      <c r="AE114" s="158">
        <v>8</v>
      </c>
      <c r="AF114" s="158">
        <v>0</v>
      </c>
      <c r="AG114" s="158">
        <v>8</v>
      </c>
      <c r="AH114" s="158">
        <v>0</v>
      </c>
      <c r="AI114" s="158">
        <v>8</v>
      </c>
      <c r="AJ114" s="158">
        <v>0</v>
      </c>
      <c r="AK114" s="159">
        <f t="shared" si="170"/>
        <v>24</v>
      </c>
      <c r="AL114" s="159">
        <f t="shared" si="170"/>
        <v>0</v>
      </c>
      <c r="AM114" s="160" t="s">
        <v>689</v>
      </c>
      <c r="AN114" s="158">
        <v>8</v>
      </c>
      <c r="AO114" s="158">
        <v>0</v>
      </c>
      <c r="AP114" s="158">
        <v>8</v>
      </c>
      <c r="AQ114" s="158">
        <v>0</v>
      </c>
      <c r="AR114" s="161">
        <v>8</v>
      </c>
      <c r="AS114" s="161">
        <v>0</v>
      </c>
      <c r="AT114" s="159">
        <f t="shared" si="171"/>
        <v>24</v>
      </c>
      <c r="AU114" s="159">
        <f t="shared" si="171"/>
        <v>0</v>
      </c>
      <c r="AV114" s="160" t="s">
        <v>689</v>
      </c>
      <c r="AW114" s="158">
        <v>10</v>
      </c>
      <c r="AX114" s="158">
        <v>0</v>
      </c>
      <c r="AY114" s="158">
        <v>10</v>
      </c>
      <c r="AZ114" s="158">
        <v>0</v>
      </c>
      <c r="BA114" s="158">
        <v>12</v>
      </c>
      <c r="BB114" s="158">
        <v>0</v>
      </c>
      <c r="BC114" s="159">
        <f t="shared" si="172"/>
        <v>32</v>
      </c>
      <c r="BD114" s="159">
        <f t="shared" si="172"/>
        <v>0</v>
      </c>
      <c r="BE114" s="160" t="s">
        <v>689</v>
      </c>
      <c r="BF114" s="179">
        <f t="shared" si="173"/>
        <v>100</v>
      </c>
      <c r="BG114" s="165">
        <f>AC114+AL114+AU114+BD114</f>
        <v>0</v>
      </c>
      <c r="BH114" s="7">
        <f t="shared" si="174"/>
        <v>0</v>
      </c>
    </row>
    <row r="115" spans="1:60" ht="108" x14ac:dyDescent="0.3">
      <c r="A115" s="66" t="s">
        <v>718</v>
      </c>
      <c r="B115" s="19" t="s">
        <v>280</v>
      </c>
      <c r="C115" s="79" t="s">
        <v>23</v>
      </c>
      <c r="D115" s="20" t="s">
        <v>547</v>
      </c>
      <c r="E115" s="20" t="s">
        <v>473</v>
      </c>
      <c r="F115" s="24" t="s">
        <v>600</v>
      </c>
      <c r="G115" s="24" t="s">
        <v>626</v>
      </c>
      <c r="H115" s="24" t="s">
        <v>626</v>
      </c>
      <c r="I115" s="24" t="s">
        <v>626</v>
      </c>
      <c r="J115" s="24" t="s">
        <v>626</v>
      </c>
      <c r="K115" s="24" t="s">
        <v>626</v>
      </c>
      <c r="L115" s="23">
        <v>1</v>
      </c>
      <c r="M115" s="24" t="s">
        <v>474</v>
      </c>
      <c r="N115" s="25" t="s">
        <v>475</v>
      </c>
      <c r="O115" s="25" t="s">
        <v>12</v>
      </c>
      <c r="P115" s="25" t="s">
        <v>1100</v>
      </c>
      <c r="Q115" s="68" t="s">
        <v>476</v>
      </c>
      <c r="R115" s="25" t="s">
        <v>477</v>
      </c>
      <c r="S115" s="27" t="s">
        <v>734</v>
      </c>
      <c r="T115" s="27" t="s">
        <v>280</v>
      </c>
      <c r="U115" s="96" t="s">
        <v>571</v>
      </c>
      <c r="V115" s="158">
        <v>0</v>
      </c>
      <c r="W115" s="158">
        <v>0</v>
      </c>
      <c r="X115" s="158">
        <v>0</v>
      </c>
      <c r="Y115" s="158">
        <v>0</v>
      </c>
      <c r="Z115" s="158">
        <v>0</v>
      </c>
      <c r="AA115" s="158">
        <v>0</v>
      </c>
      <c r="AB115" s="159">
        <f t="shared" ref="AB115:AC119" si="187">V115+X115+Z115</f>
        <v>0</v>
      </c>
      <c r="AC115" s="159">
        <f t="shared" si="187"/>
        <v>0</v>
      </c>
      <c r="AD115" s="160" t="s">
        <v>689</v>
      </c>
      <c r="AE115" s="158">
        <v>0</v>
      </c>
      <c r="AF115" s="158">
        <v>0</v>
      </c>
      <c r="AG115" s="158">
        <v>10</v>
      </c>
      <c r="AH115" s="158">
        <v>0</v>
      </c>
      <c r="AI115" s="158">
        <v>10</v>
      </c>
      <c r="AJ115" s="158">
        <v>0</v>
      </c>
      <c r="AK115" s="159">
        <f t="shared" si="170"/>
        <v>20</v>
      </c>
      <c r="AL115" s="159">
        <f t="shared" si="170"/>
        <v>0</v>
      </c>
      <c r="AM115" s="160" t="s">
        <v>689</v>
      </c>
      <c r="AN115" s="158">
        <v>15</v>
      </c>
      <c r="AO115" s="158">
        <v>0</v>
      </c>
      <c r="AP115" s="158">
        <v>15</v>
      </c>
      <c r="AQ115" s="158">
        <v>0</v>
      </c>
      <c r="AR115" s="161">
        <v>15</v>
      </c>
      <c r="AS115" s="161">
        <v>0</v>
      </c>
      <c r="AT115" s="159">
        <f t="shared" si="171"/>
        <v>45</v>
      </c>
      <c r="AU115" s="159">
        <f t="shared" si="171"/>
        <v>0</v>
      </c>
      <c r="AV115" s="160" t="s">
        <v>689</v>
      </c>
      <c r="AW115" s="158">
        <v>10</v>
      </c>
      <c r="AX115" s="158">
        <v>0</v>
      </c>
      <c r="AY115" s="158">
        <v>15</v>
      </c>
      <c r="AZ115" s="158">
        <v>0</v>
      </c>
      <c r="BA115" s="158">
        <v>10</v>
      </c>
      <c r="BB115" s="158">
        <v>0</v>
      </c>
      <c r="BC115" s="159">
        <f t="shared" si="172"/>
        <v>35</v>
      </c>
      <c r="BD115" s="159">
        <f t="shared" si="172"/>
        <v>0</v>
      </c>
      <c r="BE115" s="160" t="s">
        <v>689</v>
      </c>
      <c r="BF115" s="164">
        <f t="shared" si="173"/>
        <v>100</v>
      </c>
      <c r="BG115" s="165">
        <f t="shared" si="173"/>
        <v>0</v>
      </c>
      <c r="BH115" s="7">
        <f t="shared" si="174"/>
        <v>0</v>
      </c>
    </row>
    <row r="116" spans="1:60" ht="108" x14ac:dyDescent="0.3">
      <c r="A116" s="66" t="s">
        <v>718</v>
      </c>
      <c r="B116" s="19" t="s">
        <v>280</v>
      </c>
      <c r="C116" s="79" t="s">
        <v>23</v>
      </c>
      <c r="D116" s="20" t="s">
        <v>547</v>
      </c>
      <c r="E116" s="20" t="s">
        <v>478</v>
      </c>
      <c r="F116" s="24" t="s">
        <v>600</v>
      </c>
      <c r="G116" s="24" t="s">
        <v>626</v>
      </c>
      <c r="H116" s="24" t="s">
        <v>626</v>
      </c>
      <c r="I116" s="24" t="s">
        <v>626</v>
      </c>
      <c r="J116" s="24" t="s">
        <v>626</v>
      </c>
      <c r="K116" s="24" t="s">
        <v>626</v>
      </c>
      <c r="L116" s="23">
        <v>1</v>
      </c>
      <c r="M116" s="24" t="s">
        <v>479</v>
      </c>
      <c r="N116" s="25" t="s">
        <v>480</v>
      </c>
      <c r="O116" s="25" t="s">
        <v>12</v>
      </c>
      <c r="P116" s="25" t="s">
        <v>1100</v>
      </c>
      <c r="Q116" s="68" t="s">
        <v>481</v>
      </c>
      <c r="R116" s="25" t="s">
        <v>482</v>
      </c>
      <c r="S116" s="27" t="s">
        <v>734</v>
      </c>
      <c r="T116" s="27" t="s">
        <v>280</v>
      </c>
      <c r="U116" s="96" t="s">
        <v>571</v>
      </c>
      <c r="V116" s="161">
        <v>0</v>
      </c>
      <c r="W116" s="161">
        <v>0</v>
      </c>
      <c r="X116" s="161">
        <v>0</v>
      </c>
      <c r="Y116" s="161">
        <v>0</v>
      </c>
      <c r="Z116" s="161">
        <v>0</v>
      </c>
      <c r="AA116" s="161">
        <v>0</v>
      </c>
      <c r="AB116" s="162">
        <f t="shared" si="187"/>
        <v>0</v>
      </c>
      <c r="AC116" s="162">
        <f t="shared" si="187"/>
        <v>0</v>
      </c>
      <c r="AD116" s="160" t="s">
        <v>689</v>
      </c>
      <c r="AE116" s="158">
        <v>0</v>
      </c>
      <c r="AF116" s="158">
        <v>0</v>
      </c>
      <c r="AG116" s="158">
        <v>0</v>
      </c>
      <c r="AH116" s="158">
        <v>0</v>
      </c>
      <c r="AI116" s="158">
        <v>10</v>
      </c>
      <c r="AJ116" s="158">
        <v>0</v>
      </c>
      <c r="AK116" s="162">
        <f t="shared" si="170"/>
        <v>10</v>
      </c>
      <c r="AL116" s="162">
        <f t="shared" si="170"/>
        <v>0</v>
      </c>
      <c r="AM116" s="160" t="s">
        <v>689</v>
      </c>
      <c r="AN116" s="158">
        <v>15</v>
      </c>
      <c r="AO116" s="158">
        <v>0</v>
      </c>
      <c r="AP116" s="158">
        <v>15</v>
      </c>
      <c r="AQ116" s="158">
        <v>0</v>
      </c>
      <c r="AR116" s="161">
        <v>15</v>
      </c>
      <c r="AS116" s="161">
        <v>0</v>
      </c>
      <c r="AT116" s="162">
        <f t="shared" si="171"/>
        <v>45</v>
      </c>
      <c r="AU116" s="162">
        <f t="shared" si="171"/>
        <v>0</v>
      </c>
      <c r="AV116" s="160" t="s">
        <v>689</v>
      </c>
      <c r="AW116" s="158">
        <v>15</v>
      </c>
      <c r="AX116" s="158">
        <v>0</v>
      </c>
      <c r="AY116" s="158">
        <v>15</v>
      </c>
      <c r="AZ116" s="158">
        <v>0</v>
      </c>
      <c r="BA116" s="158">
        <v>15</v>
      </c>
      <c r="BB116" s="158">
        <v>0</v>
      </c>
      <c r="BC116" s="162">
        <f t="shared" si="172"/>
        <v>45</v>
      </c>
      <c r="BD116" s="162">
        <f t="shared" si="172"/>
        <v>0</v>
      </c>
      <c r="BE116" s="160" t="s">
        <v>689</v>
      </c>
      <c r="BF116" s="171">
        <f t="shared" si="173"/>
        <v>100</v>
      </c>
      <c r="BG116" s="172">
        <f t="shared" si="173"/>
        <v>0</v>
      </c>
      <c r="BH116" s="7">
        <f t="shared" si="174"/>
        <v>0</v>
      </c>
    </row>
    <row r="117" spans="1:60" ht="108" x14ac:dyDescent="0.3">
      <c r="A117" s="66" t="s">
        <v>718</v>
      </c>
      <c r="B117" s="19" t="s">
        <v>280</v>
      </c>
      <c r="C117" s="79" t="s">
        <v>23</v>
      </c>
      <c r="D117" s="20" t="s">
        <v>547</v>
      </c>
      <c r="E117" s="20" t="s">
        <v>483</v>
      </c>
      <c r="F117" s="24" t="s">
        <v>600</v>
      </c>
      <c r="G117" s="24" t="s">
        <v>626</v>
      </c>
      <c r="H117" s="24" t="s">
        <v>626</v>
      </c>
      <c r="I117" s="24" t="s">
        <v>626</v>
      </c>
      <c r="J117" s="24" t="s">
        <v>626</v>
      </c>
      <c r="K117" s="24" t="s">
        <v>626</v>
      </c>
      <c r="L117" s="23">
        <v>1</v>
      </c>
      <c r="M117" s="24" t="s">
        <v>484</v>
      </c>
      <c r="N117" s="25" t="s">
        <v>485</v>
      </c>
      <c r="O117" s="25" t="s">
        <v>12</v>
      </c>
      <c r="P117" s="25" t="s">
        <v>1100</v>
      </c>
      <c r="Q117" s="68" t="s">
        <v>486</v>
      </c>
      <c r="R117" s="25" t="s">
        <v>487</v>
      </c>
      <c r="S117" s="27" t="s">
        <v>734</v>
      </c>
      <c r="T117" s="27" t="s">
        <v>280</v>
      </c>
      <c r="U117" s="96" t="s">
        <v>571</v>
      </c>
      <c r="V117" s="158">
        <v>0</v>
      </c>
      <c r="W117" s="158">
        <v>0</v>
      </c>
      <c r="X117" s="158">
        <v>0</v>
      </c>
      <c r="Y117" s="158">
        <v>0</v>
      </c>
      <c r="Z117" s="158">
        <v>0</v>
      </c>
      <c r="AA117" s="158">
        <v>0</v>
      </c>
      <c r="AB117" s="162">
        <f t="shared" si="187"/>
        <v>0</v>
      </c>
      <c r="AC117" s="162">
        <f t="shared" si="187"/>
        <v>0</v>
      </c>
      <c r="AD117" s="160" t="s">
        <v>689</v>
      </c>
      <c r="AE117" s="158">
        <v>0</v>
      </c>
      <c r="AF117" s="158">
        <v>0</v>
      </c>
      <c r="AG117" s="158">
        <v>0</v>
      </c>
      <c r="AH117" s="158">
        <v>0</v>
      </c>
      <c r="AI117" s="158">
        <v>0</v>
      </c>
      <c r="AJ117" s="158">
        <v>0</v>
      </c>
      <c r="AK117" s="162">
        <f t="shared" si="170"/>
        <v>0</v>
      </c>
      <c r="AL117" s="162">
        <f t="shared" si="170"/>
        <v>0</v>
      </c>
      <c r="AM117" s="160" t="s">
        <v>689</v>
      </c>
      <c r="AN117" s="158">
        <v>0</v>
      </c>
      <c r="AO117" s="158">
        <v>0</v>
      </c>
      <c r="AP117" s="158">
        <v>25</v>
      </c>
      <c r="AQ117" s="158">
        <v>0</v>
      </c>
      <c r="AR117" s="161">
        <v>25</v>
      </c>
      <c r="AS117" s="161">
        <v>0</v>
      </c>
      <c r="AT117" s="162">
        <f t="shared" si="171"/>
        <v>50</v>
      </c>
      <c r="AU117" s="162">
        <f t="shared" si="171"/>
        <v>0</v>
      </c>
      <c r="AV117" s="160" t="s">
        <v>689</v>
      </c>
      <c r="AW117" s="158">
        <v>20</v>
      </c>
      <c r="AX117" s="158">
        <v>0</v>
      </c>
      <c r="AY117" s="158">
        <v>20</v>
      </c>
      <c r="AZ117" s="158">
        <v>0</v>
      </c>
      <c r="BA117" s="158">
        <v>10</v>
      </c>
      <c r="BB117" s="158">
        <v>0</v>
      </c>
      <c r="BC117" s="162">
        <f t="shared" si="172"/>
        <v>50</v>
      </c>
      <c r="BD117" s="162">
        <f t="shared" si="172"/>
        <v>0</v>
      </c>
      <c r="BE117" s="160" t="s">
        <v>689</v>
      </c>
      <c r="BF117" s="171">
        <f t="shared" si="173"/>
        <v>100</v>
      </c>
      <c r="BG117" s="172">
        <f t="shared" si="173"/>
        <v>0</v>
      </c>
      <c r="BH117" s="7">
        <f t="shared" si="174"/>
        <v>0</v>
      </c>
    </row>
    <row r="118" spans="1:60" ht="108" x14ac:dyDescent="0.3">
      <c r="A118" s="66" t="s">
        <v>718</v>
      </c>
      <c r="B118" s="19" t="s">
        <v>280</v>
      </c>
      <c r="C118" s="79" t="s">
        <v>23</v>
      </c>
      <c r="D118" s="20" t="s">
        <v>547</v>
      </c>
      <c r="E118" s="20" t="s">
        <v>488</v>
      </c>
      <c r="F118" s="24" t="s">
        <v>600</v>
      </c>
      <c r="G118" s="24" t="s">
        <v>626</v>
      </c>
      <c r="H118" s="24" t="s">
        <v>626</v>
      </c>
      <c r="I118" s="24" t="s">
        <v>626</v>
      </c>
      <c r="J118" s="24" t="s">
        <v>626</v>
      </c>
      <c r="K118" s="24" t="s">
        <v>626</v>
      </c>
      <c r="L118" s="23">
        <v>1</v>
      </c>
      <c r="M118" s="24" t="s">
        <v>489</v>
      </c>
      <c r="N118" s="25" t="s">
        <v>490</v>
      </c>
      <c r="O118" s="25" t="s">
        <v>12</v>
      </c>
      <c r="P118" s="25" t="s">
        <v>1100</v>
      </c>
      <c r="Q118" s="68" t="s">
        <v>491</v>
      </c>
      <c r="R118" s="25" t="s">
        <v>492</v>
      </c>
      <c r="S118" s="27" t="s">
        <v>734</v>
      </c>
      <c r="T118" s="27" t="s">
        <v>280</v>
      </c>
      <c r="U118" s="96" t="s">
        <v>571</v>
      </c>
      <c r="V118" s="158">
        <v>0</v>
      </c>
      <c r="W118" s="158">
        <v>0</v>
      </c>
      <c r="X118" s="158">
        <v>0</v>
      </c>
      <c r="Y118" s="158">
        <v>0</v>
      </c>
      <c r="Z118" s="158">
        <v>10</v>
      </c>
      <c r="AA118" s="158">
        <v>0</v>
      </c>
      <c r="AB118" s="159">
        <f>V118+X118+Z118</f>
        <v>10</v>
      </c>
      <c r="AC118" s="159">
        <f t="shared" si="187"/>
        <v>0</v>
      </c>
      <c r="AD118" s="160" t="s">
        <v>689</v>
      </c>
      <c r="AE118" s="158">
        <v>15</v>
      </c>
      <c r="AF118" s="158">
        <v>0</v>
      </c>
      <c r="AG118" s="158">
        <v>15</v>
      </c>
      <c r="AH118" s="158">
        <v>0</v>
      </c>
      <c r="AI118" s="158">
        <v>15</v>
      </c>
      <c r="AJ118" s="158">
        <v>0</v>
      </c>
      <c r="AK118" s="159">
        <f>AE118+AG118+AI118</f>
        <v>45</v>
      </c>
      <c r="AL118" s="159">
        <f>AF118+AH118+AJ118</f>
        <v>0</v>
      </c>
      <c r="AM118" s="160" t="s">
        <v>689</v>
      </c>
      <c r="AN118" s="158">
        <v>15</v>
      </c>
      <c r="AO118" s="158">
        <v>0</v>
      </c>
      <c r="AP118" s="158">
        <v>15</v>
      </c>
      <c r="AQ118" s="158">
        <v>0</v>
      </c>
      <c r="AR118" s="161">
        <v>15</v>
      </c>
      <c r="AS118" s="161">
        <v>0</v>
      </c>
      <c r="AT118" s="159">
        <f>AN118+AP118+AR118</f>
        <v>45</v>
      </c>
      <c r="AU118" s="159">
        <f>AO118+AQ118+AS118</f>
        <v>0</v>
      </c>
      <c r="AV118" s="160" t="s">
        <v>689</v>
      </c>
      <c r="AW118" s="158">
        <v>0</v>
      </c>
      <c r="AX118" s="158">
        <v>0</v>
      </c>
      <c r="AY118" s="158">
        <v>0</v>
      </c>
      <c r="AZ118" s="158">
        <v>0</v>
      </c>
      <c r="BA118" s="158">
        <v>0</v>
      </c>
      <c r="BB118" s="158">
        <v>0</v>
      </c>
      <c r="BC118" s="159">
        <f>AW118+AY118+BA118</f>
        <v>0</v>
      </c>
      <c r="BD118" s="159">
        <f>AX118+AZ118+BB118</f>
        <v>0</v>
      </c>
      <c r="BE118" s="160" t="s">
        <v>689</v>
      </c>
      <c r="BF118" s="164">
        <f t="shared" si="173"/>
        <v>100</v>
      </c>
      <c r="BG118" s="165">
        <f>AC118+AL118+AU118+BD118</f>
        <v>0</v>
      </c>
      <c r="BH118" s="7">
        <f t="shared" si="174"/>
        <v>0</v>
      </c>
    </row>
    <row r="119" spans="1:60" ht="108" x14ac:dyDescent="0.3">
      <c r="A119" s="66" t="s">
        <v>718</v>
      </c>
      <c r="B119" s="19" t="s">
        <v>280</v>
      </c>
      <c r="C119" s="79" t="s">
        <v>23</v>
      </c>
      <c r="D119" s="20" t="s">
        <v>547</v>
      </c>
      <c r="E119" s="20" t="s">
        <v>493</v>
      </c>
      <c r="F119" s="24" t="s">
        <v>600</v>
      </c>
      <c r="G119" s="24" t="s">
        <v>626</v>
      </c>
      <c r="H119" s="24" t="s">
        <v>626</v>
      </c>
      <c r="I119" s="24" t="s">
        <v>626</v>
      </c>
      <c r="J119" s="24" t="s">
        <v>626</v>
      </c>
      <c r="K119" s="24" t="s">
        <v>626</v>
      </c>
      <c r="L119" s="23">
        <v>1</v>
      </c>
      <c r="M119" s="24" t="s">
        <v>494</v>
      </c>
      <c r="N119" s="25" t="s">
        <v>495</v>
      </c>
      <c r="O119" s="25" t="s">
        <v>12</v>
      </c>
      <c r="P119" s="25" t="s">
        <v>1100</v>
      </c>
      <c r="Q119" s="68" t="s">
        <v>496</v>
      </c>
      <c r="R119" s="25" t="s">
        <v>497</v>
      </c>
      <c r="S119" s="27" t="s">
        <v>734</v>
      </c>
      <c r="T119" s="27" t="s">
        <v>280</v>
      </c>
      <c r="U119" s="96" t="s">
        <v>571</v>
      </c>
      <c r="V119" s="158">
        <v>0</v>
      </c>
      <c r="W119" s="158">
        <v>0</v>
      </c>
      <c r="X119" s="158">
        <v>0</v>
      </c>
      <c r="Y119" s="158">
        <v>0</v>
      </c>
      <c r="Z119" s="158">
        <v>0</v>
      </c>
      <c r="AA119" s="158">
        <v>0</v>
      </c>
      <c r="AB119" s="159">
        <f t="shared" ref="AB119" si="188">V119+X119+Z119</f>
        <v>0</v>
      </c>
      <c r="AC119" s="159">
        <f t="shared" si="187"/>
        <v>0</v>
      </c>
      <c r="AD119" s="160" t="s">
        <v>689</v>
      </c>
      <c r="AE119" s="158">
        <v>20</v>
      </c>
      <c r="AF119" s="158">
        <v>0</v>
      </c>
      <c r="AG119" s="158">
        <v>20</v>
      </c>
      <c r="AH119" s="158">
        <v>0</v>
      </c>
      <c r="AI119" s="158">
        <v>20</v>
      </c>
      <c r="AJ119" s="158">
        <v>0</v>
      </c>
      <c r="AK119" s="159">
        <f t="shared" ref="AK119:AL119" si="189">AE119+AG119+AI119</f>
        <v>60</v>
      </c>
      <c r="AL119" s="159">
        <f t="shared" si="189"/>
        <v>0</v>
      </c>
      <c r="AM119" s="160" t="s">
        <v>689</v>
      </c>
      <c r="AN119" s="158">
        <v>20</v>
      </c>
      <c r="AO119" s="158">
        <v>0</v>
      </c>
      <c r="AP119" s="158">
        <v>20</v>
      </c>
      <c r="AQ119" s="158">
        <v>0</v>
      </c>
      <c r="AR119" s="161">
        <v>0</v>
      </c>
      <c r="AS119" s="161">
        <v>0</v>
      </c>
      <c r="AT119" s="159">
        <f t="shared" ref="AT119:AU119" si="190">AN119+AP119+AR119</f>
        <v>40</v>
      </c>
      <c r="AU119" s="159">
        <f t="shared" si="190"/>
        <v>0</v>
      </c>
      <c r="AV119" s="160" t="s">
        <v>689</v>
      </c>
      <c r="AW119" s="158">
        <v>0</v>
      </c>
      <c r="AX119" s="158">
        <v>0</v>
      </c>
      <c r="AY119" s="158">
        <v>0</v>
      </c>
      <c r="AZ119" s="158">
        <v>0</v>
      </c>
      <c r="BA119" s="158">
        <v>0</v>
      </c>
      <c r="BB119" s="158">
        <v>0</v>
      </c>
      <c r="BC119" s="159">
        <f t="shared" ref="BC119:BD119" si="191">AW119+AY119+BA119</f>
        <v>0</v>
      </c>
      <c r="BD119" s="159">
        <f t="shared" si="191"/>
        <v>0</v>
      </c>
      <c r="BE119" s="160" t="s">
        <v>689</v>
      </c>
      <c r="BF119" s="164">
        <f t="shared" ref="BF119:BG119" si="192">AB119+AK119+AT119+BC119</f>
        <v>100</v>
      </c>
      <c r="BG119" s="165">
        <f t="shared" si="192"/>
        <v>0</v>
      </c>
      <c r="BH119" s="7">
        <f t="shared" si="174"/>
        <v>0</v>
      </c>
    </row>
    <row r="120" spans="1:60" ht="148.5" x14ac:dyDescent="0.3">
      <c r="A120" s="19" t="s">
        <v>708</v>
      </c>
      <c r="B120" s="19" t="s">
        <v>280</v>
      </c>
      <c r="C120" s="79" t="s">
        <v>548</v>
      </c>
      <c r="D120" s="20" t="s">
        <v>549</v>
      </c>
      <c r="E120" s="20" t="s">
        <v>498</v>
      </c>
      <c r="F120" s="24" t="s">
        <v>600</v>
      </c>
      <c r="G120" s="24" t="s">
        <v>626</v>
      </c>
      <c r="H120" s="24" t="s">
        <v>626</v>
      </c>
      <c r="I120" s="24" t="s">
        <v>626</v>
      </c>
      <c r="J120" s="24" t="s">
        <v>626</v>
      </c>
      <c r="K120" s="24" t="s">
        <v>626</v>
      </c>
      <c r="L120" s="23">
        <v>1</v>
      </c>
      <c r="M120" s="24" t="s">
        <v>499</v>
      </c>
      <c r="N120" s="25" t="s">
        <v>500</v>
      </c>
      <c r="O120" s="25" t="s">
        <v>12</v>
      </c>
      <c r="P120" s="25" t="s">
        <v>1096</v>
      </c>
      <c r="Q120" s="68" t="s">
        <v>501</v>
      </c>
      <c r="R120" s="25" t="s">
        <v>502</v>
      </c>
      <c r="S120" s="27" t="s">
        <v>731</v>
      </c>
      <c r="T120" s="27" t="s">
        <v>280</v>
      </c>
      <c r="U120" s="96" t="s">
        <v>572</v>
      </c>
      <c r="V120" s="158">
        <v>0</v>
      </c>
      <c r="W120" s="158">
        <v>0</v>
      </c>
      <c r="X120" s="158">
        <v>1</v>
      </c>
      <c r="Y120" s="158">
        <v>0</v>
      </c>
      <c r="Z120" s="158">
        <v>0</v>
      </c>
      <c r="AA120" s="158">
        <v>0</v>
      </c>
      <c r="AB120" s="162">
        <f t="shared" ref="AB120:AC122" si="193">V120+X120+Z120</f>
        <v>1</v>
      </c>
      <c r="AC120" s="162">
        <f t="shared" si="193"/>
        <v>0</v>
      </c>
      <c r="AD120" s="160" t="s">
        <v>689</v>
      </c>
      <c r="AE120" s="158">
        <v>0</v>
      </c>
      <c r="AF120" s="158">
        <v>0</v>
      </c>
      <c r="AG120" s="158">
        <v>0</v>
      </c>
      <c r="AH120" s="158">
        <v>0</v>
      </c>
      <c r="AI120" s="158">
        <v>0</v>
      </c>
      <c r="AJ120" s="158">
        <v>0</v>
      </c>
      <c r="AK120" s="162">
        <f t="shared" ref="AK120:AL121" si="194">AE120+AG120+AI120</f>
        <v>0</v>
      </c>
      <c r="AL120" s="162">
        <f t="shared" si="194"/>
        <v>0</v>
      </c>
      <c r="AM120" s="160" t="s">
        <v>689</v>
      </c>
      <c r="AN120" s="158">
        <v>1</v>
      </c>
      <c r="AO120" s="158">
        <v>0</v>
      </c>
      <c r="AP120" s="158">
        <v>0</v>
      </c>
      <c r="AQ120" s="158">
        <v>0</v>
      </c>
      <c r="AR120" s="161">
        <v>0</v>
      </c>
      <c r="AS120" s="161">
        <v>0</v>
      </c>
      <c r="AT120" s="162">
        <f t="shared" ref="AT120:AU121" si="195">AN120+AP120+AR120</f>
        <v>1</v>
      </c>
      <c r="AU120" s="162">
        <f t="shared" si="195"/>
        <v>0</v>
      </c>
      <c r="AV120" s="160" t="s">
        <v>689</v>
      </c>
      <c r="AW120" s="158">
        <v>0</v>
      </c>
      <c r="AX120" s="158">
        <v>0</v>
      </c>
      <c r="AY120" s="158">
        <v>0</v>
      </c>
      <c r="AZ120" s="158">
        <v>0</v>
      </c>
      <c r="BA120" s="158">
        <v>0</v>
      </c>
      <c r="BB120" s="158">
        <v>0</v>
      </c>
      <c r="BC120" s="162">
        <f t="shared" ref="BC120:BD121" si="196">AW120+AY120+BA120</f>
        <v>0</v>
      </c>
      <c r="BD120" s="162">
        <f t="shared" si="196"/>
        <v>0</v>
      </c>
      <c r="BE120" s="160" t="s">
        <v>689</v>
      </c>
      <c r="BF120" s="171">
        <f t="shared" ref="BF120:BG122" si="197">AB120+AK120+AT120+BC120</f>
        <v>2</v>
      </c>
      <c r="BG120" s="172">
        <f t="shared" si="197"/>
        <v>0</v>
      </c>
      <c r="BH120" s="7">
        <f t="shared" ref="BH120:BH122" si="198">IF(AND(BG120&gt;0,BF120&gt;0),BG120/BF120,0)</f>
        <v>0</v>
      </c>
    </row>
    <row r="121" spans="1:60" ht="148.5" x14ac:dyDescent="0.3">
      <c r="A121" s="19" t="s">
        <v>1070</v>
      </c>
      <c r="B121" s="19" t="s">
        <v>280</v>
      </c>
      <c r="C121" s="79" t="s">
        <v>548</v>
      </c>
      <c r="D121" s="20" t="s">
        <v>549</v>
      </c>
      <c r="E121" s="20" t="s">
        <v>503</v>
      </c>
      <c r="F121" s="24" t="s">
        <v>600</v>
      </c>
      <c r="G121" s="24" t="s">
        <v>626</v>
      </c>
      <c r="H121" s="24" t="s">
        <v>626</v>
      </c>
      <c r="I121" s="24" t="s">
        <v>626</v>
      </c>
      <c r="J121" s="24" t="s">
        <v>626</v>
      </c>
      <c r="K121" s="24" t="s">
        <v>626</v>
      </c>
      <c r="L121" s="23">
        <v>1</v>
      </c>
      <c r="M121" s="24" t="s">
        <v>504</v>
      </c>
      <c r="N121" s="25" t="s">
        <v>505</v>
      </c>
      <c r="O121" s="25" t="s">
        <v>12</v>
      </c>
      <c r="P121" s="25" t="s">
        <v>1096</v>
      </c>
      <c r="Q121" s="68" t="s">
        <v>506</v>
      </c>
      <c r="R121" s="25" t="s">
        <v>507</v>
      </c>
      <c r="S121" s="27" t="s">
        <v>732</v>
      </c>
      <c r="T121" s="27" t="s">
        <v>280</v>
      </c>
      <c r="U121" s="96" t="s">
        <v>281</v>
      </c>
      <c r="V121" s="134">
        <v>0</v>
      </c>
      <c r="W121" s="134">
        <v>0</v>
      </c>
      <c r="X121" s="134">
        <v>0</v>
      </c>
      <c r="Y121" s="134">
        <v>0</v>
      </c>
      <c r="Z121" s="134">
        <v>0</v>
      </c>
      <c r="AA121" s="134">
        <v>0</v>
      </c>
      <c r="AB121" s="132">
        <f t="shared" si="193"/>
        <v>0</v>
      </c>
      <c r="AC121" s="132">
        <f t="shared" si="193"/>
        <v>0</v>
      </c>
      <c r="AD121" s="133" t="s">
        <v>689</v>
      </c>
      <c r="AE121" s="134">
        <v>0</v>
      </c>
      <c r="AF121" s="134">
        <v>0</v>
      </c>
      <c r="AG121" s="134">
        <v>0</v>
      </c>
      <c r="AH121" s="134">
        <v>0</v>
      </c>
      <c r="AI121" s="134">
        <v>0</v>
      </c>
      <c r="AJ121" s="134">
        <v>0</v>
      </c>
      <c r="AK121" s="132">
        <f t="shared" si="194"/>
        <v>0</v>
      </c>
      <c r="AL121" s="132">
        <f t="shared" si="194"/>
        <v>0</v>
      </c>
      <c r="AM121" s="133" t="s">
        <v>689</v>
      </c>
      <c r="AN121" s="134">
        <v>0</v>
      </c>
      <c r="AO121" s="134">
        <v>0</v>
      </c>
      <c r="AP121" s="134">
        <v>0</v>
      </c>
      <c r="AQ121" s="134">
        <v>0</v>
      </c>
      <c r="AR121" s="135">
        <v>0</v>
      </c>
      <c r="AS121" s="135">
        <v>0</v>
      </c>
      <c r="AT121" s="132">
        <f t="shared" si="195"/>
        <v>0</v>
      </c>
      <c r="AU121" s="132">
        <f t="shared" si="195"/>
        <v>0</v>
      </c>
      <c r="AV121" s="133" t="s">
        <v>689</v>
      </c>
      <c r="AW121" s="134">
        <v>1</v>
      </c>
      <c r="AX121" s="134">
        <v>0</v>
      </c>
      <c r="AY121" s="134">
        <v>0</v>
      </c>
      <c r="AZ121" s="134">
        <v>0</v>
      </c>
      <c r="BA121" s="134">
        <v>0</v>
      </c>
      <c r="BB121" s="134">
        <v>0</v>
      </c>
      <c r="BC121" s="132">
        <f t="shared" si="196"/>
        <v>1</v>
      </c>
      <c r="BD121" s="132">
        <f t="shared" si="196"/>
        <v>0</v>
      </c>
      <c r="BE121" s="133" t="s">
        <v>689</v>
      </c>
      <c r="BF121" s="136">
        <f t="shared" si="197"/>
        <v>1</v>
      </c>
      <c r="BG121" s="137">
        <f t="shared" si="197"/>
        <v>0</v>
      </c>
      <c r="BH121" s="108">
        <f t="shared" si="198"/>
        <v>0</v>
      </c>
    </row>
    <row r="122" spans="1:60" ht="148.5" x14ac:dyDescent="0.3">
      <c r="A122" s="19" t="s">
        <v>1070</v>
      </c>
      <c r="B122" s="19" t="s">
        <v>280</v>
      </c>
      <c r="C122" s="79" t="s">
        <v>274</v>
      </c>
      <c r="D122" s="20" t="s">
        <v>549</v>
      </c>
      <c r="E122" s="59" t="s">
        <v>508</v>
      </c>
      <c r="F122" s="24" t="s">
        <v>600</v>
      </c>
      <c r="G122" s="24" t="s">
        <v>626</v>
      </c>
      <c r="H122" s="24" t="s">
        <v>626</v>
      </c>
      <c r="I122" s="24" t="s">
        <v>626</v>
      </c>
      <c r="J122" s="24" t="s">
        <v>626</v>
      </c>
      <c r="K122" s="24" t="s">
        <v>626</v>
      </c>
      <c r="L122" s="23">
        <v>1</v>
      </c>
      <c r="M122" s="63" t="s">
        <v>277</v>
      </c>
      <c r="N122" s="63" t="s">
        <v>278</v>
      </c>
      <c r="O122" s="63" t="s">
        <v>12</v>
      </c>
      <c r="P122" s="25" t="s">
        <v>1100</v>
      </c>
      <c r="Q122" s="68" t="s">
        <v>509</v>
      </c>
      <c r="R122" s="88" t="s">
        <v>510</v>
      </c>
      <c r="S122" s="27" t="s">
        <v>732</v>
      </c>
      <c r="T122" s="27" t="s">
        <v>280</v>
      </c>
      <c r="U122" s="96" t="s">
        <v>281</v>
      </c>
      <c r="V122" s="134">
        <v>0</v>
      </c>
      <c r="W122" s="134">
        <v>0</v>
      </c>
      <c r="X122" s="134">
        <v>0</v>
      </c>
      <c r="Y122" s="134">
        <v>0</v>
      </c>
      <c r="Z122" s="134">
        <v>0</v>
      </c>
      <c r="AA122" s="134">
        <v>0</v>
      </c>
      <c r="AB122" s="138">
        <f>V122+X122+Z122</f>
        <v>0</v>
      </c>
      <c r="AC122" s="138">
        <f t="shared" si="193"/>
        <v>0</v>
      </c>
      <c r="AD122" s="133" t="s">
        <v>689</v>
      </c>
      <c r="AE122" s="134">
        <v>0</v>
      </c>
      <c r="AF122" s="134">
        <v>0</v>
      </c>
      <c r="AG122" s="134">
        <v>0</v>
      </c>
      <c r="AH122" s="134">
        <v>0</v>
      </c>
      <c r="AI122" s="134">
        <v>0</v>
      </c>
      <c r="AJ122" s="134">
        <v>0</v>
      </c>
      <c r="AK122" s="138">
        <f>AE122+AG122+AI122</f>
        <v>0</v>
      </c>
      <c r="AL122" s="138">
        <f>AF122+AH122+AJ122</f>
        <v>0</v>
      </c>
      <c r="AM122" s="133" t="s">
        <v>689</v>
      </c>
      <c r="AN122" s="134">
        <v>0</v>
      </c>
      <c r="AO122" s="134">
        <v>0</v>
      </c>
      <c r="AP122" s="134">
        <v>0</v>
      </c>
      <c r="AQ122" s="134">
        <v>0</v>
      </c>
      <c r="AR122" s="135">
        <v>0</v>
      </c>
      <c r="AS122" s="135">
        <v>0</v>
      </c>
      <c r="AT122" s="138">
        <f>AN122+AP122+AR122</f>
        <v>0</v>
      </c>
      <c r="AU122" s="138">
        <f>AO122+AQ122+AS122</f>
        <v>0</v>
      </c>
      <c r="AV122" s="133" t="s">
        <v>689</v>
      </c>
      <c r="AW122" s="134">
        <v>1</v>
      </c>
      <c r="AX122" s="134">
        <v>0</v>
      </c>
      <c r="AY122" s="134">
        <v>0</v>
      </c>
      <c r="AZ122" s="134">
        <v>0</v>
      </c>
      <c r="BA122" s="134">
        <v>0</v>
      </c>
      <c r="BB122" s="134">
        <v>0</v>
      </c>
      <c r="BC122" s="138">
        <f>AW122+AY122+BA122</f>
        <v>1</v>
      </c>
      <c r="BD122" s="138">
        <f>AX122+AZ122+BB122</f>
        <v>0</v>
      </c>
      <c r="BE122" s="133" t="s">
        <v>689</v>
      </c>
      <c r="BF122" s="139">
        <f t="shared" si="197"/>
        <v>1</v>
      </c>
      <c r="BG122" s="140">
        <f>AC122+AL122+AU122+BD122</f>
        <v>0</v>
      </c>
      <c r="BH122" s="109">
        <f t="shared" si="198"/>
        <v>0</v>
      </c>
    </row>
    <row r="123" spans="1:60" ht="148.5" x14ac:dyDescent="0.3">
      <c r="A123" s="19" t="s">
        <v>720</v>
      </c>
      <c r="B123" s="19" t="s">
        <v>573</v>
      </c>
      <c r="C123" s="79" t="s">
        <v>23</v>
      </c>
      <c r="D123" s="20" t="s">
        <v>550</v>
      </c>
      <c r="E123" s="20" t="s">
        <v>511</v>
      </c>
      <c r="F123" s="24" t="s">
        <v>600</v>
      </c>
      <c r="G123" s="24" t="s">
        <v>626</v>
      </c>
      <c r="H123" s="24" t="s">
        <v>626</v>
      </c>
      <c r="I123" s="24" t="s">
        <v>626</v>
      </c>
      <c r="J123" s="24" t="s">
        <v>626</v>
      </c>
      <c r="K123" s="24" t="s">
        <v>626</v>
      </c>
      <c r="L123" s="23">
        <v>1</v>
      </c>
      <c r="M123" s="24" t="s">
        <v>512</v>
      </c>
      <c r="N123" s="25" t="s">
        <v>513</v>
      </c>
      <c r="O123" s="25" t="s">
        <v>12</v>
      </c>
      <c r="P123" s="25" t="s">
        <v>1096</v>
      </c>
      <c r="Q123" s="26" t="s">
        <v>514</v>
      </c>
      <c r="R123" s="27" t="s">
        <v>515</v>
      </c>
      <c r="S123" s="27" t="s">
        <v>736</v>
      </c>
      <c r="T123" s="27" t="s">
        <v>573</v>
      </c>
      <c r="U123" s="96" t="s">
        <v>574</v>
      </c>
      <c r="V123" s="158">
        <v>10</v>
      </c>
      <c r="W123" s="158">
        <v>0</v>
      </c>
      <c r="X123" s="158">
        <v>0</v>
      </c>
      <c r="Y123" s="158">
        <v>0</v>
      </c>
      <c r="Z123" s="158"/>
      <c r="AA123" s="158">
        <v>0</v>
      </c>
      <c r="AB123" s="159">
        <f t="shared" ref="AB123:AC137" si="199">V123+X123+Z123</f>
        <v>10</v>
      </c>
      <c r="AC123" s="159">
        <f t="shared" si="199"/>
        <v>0</v>
      </c>
      <c r="AD123" s="160" t="s">
        <v>689</v>
      </c>
      <c r="AE123" s="158">
        <v>10</v>
      </c>
      <c r="AF123" s="158">
        <v>0</v>
      </c>
      <c r="AG123" s="158">
        <v>10</v>
      </c>
      <c r="AH123" s="158">
        <v>0</v>
      </c>
      <c r="AI123" s="158">
        <v>10</v>
      </c>
      <c r="AJ123" s="158">
        <v>0</v>
      </c>
      <c r="AK123" s="159">
        <f t="shared" ref="AK123:AL137" si="200">AE123+AG123+AI123</f>
        <v>30</v>
      </c>
      <c r="AL123" s="159">
        <f t="shared" si="200"/>
        <v>0</v>
      </c>
      <c r="AM123" s="160" t="s">
        <v>689</v>
      </c>
      <c r="AN123" s="158">
        <v>10</v>
      </c>
      <c r="AO123" s="158">
        <v>0</v>
      </c>
      <c r="AP123" s="158">
        <v>10</v>
      </c>
      <c r="AQ123" s="158">
        <v>0</v>
      </c>
      <c r="AR123" s="158">
        <v>10</v>
      </c>
      <c r="AS123" s="158">
        <v>0</v>
      </c>
      <c r="AT123" s="159">
        <f t="shared" ref="AT123:AU137" si="201">AN123+AP123+AR123</f>
        <v>30</v>
      </c>
      <c r="AU123" s="159">
        <f t="shared" si="201"/>
        <v>0</v>
      </c>
      <c r="AV123" s="160" t="s">
        <v>689</v>
      </c>
      <c r="AW123" s="158">
        <v>10</v>
      </c>
      <c r="AX123" s="158">
        <v>0</v>
      </c>
      <c r="AY123" s="158">
        <v>10</v>
      </c>
      <c r="AZ123" s="158">
        <v>0</v>
      </c>
      <c r="BA123" s="158">
        <v>10</v>
      </c>
      <c r="BB123" s="158">
        <v>0</v>
      </c>
      <c r="BC123" s="159">
        <f t="shared" ref="BC123:BD137" si="202">AW123+AY123+BA123</f>
        <v>30</v>
      </c>
      <c r="BD123" s="159">
        <f t="shared" si="202"/>
        <v>0</v>
      </c>
      <c r="BE123" s="160" t="s">
        <v>689</v>
      </c>
      <c r="BF123" s="164">
        <f t="shared" ref="BF123:BG137" si="203">AB123+AK123+AT123+BC123</f>
        <v>100</v>
      </c>
      <c r="BG123" s="165">
        <f t="shared" si="203"/>
        <v>0</v>
      </c>
      <c r="BH123" s="7">
        <f t="shared" ref="BH123:BH137" si="204">IF(AND(BG123&gt;0,BF123&gt;0),BG123/BF123,0)</f>
        <v>0</v>
      </c>
    </row>
    <row r="124" spans="1:60" ht="148.5" x14ac:dyDescent="0.3">
      <c r="A124" s="19" t="s">
        <v>720</v>
      </c>
      <c r="B124" s="19" t="s">
        <v>573</v>
      </c>
      <c r="C124" s="79" t="s">
        <v>23</v>
      </c>
      <c r="D124" s="20" t="s">
        <v>627</v>
      </c>
      <c r="E124" s="20" t="s">
        <v>516</v>
      </c>
      <c r="F124" s="24" t="s">
        <v>600</v>
      </c>
      <c r="G124" s="24" t="s">
        <v>626</v>
      </c>
      <c r="H124" s="24" t="s">
        <v>626</v>
      </c>
      <c r="I124" s="24" t="s">
        <v>626</v>
      </c>
      <c r="J124" s="24" t="s">
        <v>626</v>
      </c>
      <c r="K124" s="24" t="s">
        <v>626</v>
      </c>
      <c r="L124" s="23">
        <v>1</v>
      </c>
      <c r="M124" s="24" t="s">
        <v>517</v>
      </c>
      <c r="N124" s="25" t="s">
        <v>518</v>
      </c>
      <c r="O124" s="25" t="s">
        <v>12</v>
      </c>
      <c r="P124" s="25" t="s">
        <v>1096</v>
      </c>
      <c r="Q124" s="26" t="s">
        <v>519</v>
      </c>
      <c r="R124" s="27" t="s">
        <v>520</v>
      </c>
      <c r="S124" s="27" t="s">
        <v>736</v>
      </c>
      <c r="T124" s="27" t="s">
        <v>573</v>
      </c>
      <c r="U124" s="96" t="s">
        <v>574</v>
      </c>
      <c r="V124" s="158">
        <v>8.33</v>
      </c>
      <c r="W124" s="158">
        <v>0</v>
      </c>
      <c r="X124" s="158">
        <v>8.33</v>
      </c>
      <c r="Y124" s="158">
        <v>0</v>
      </c>
      <c r="Z124" s="158">
        <v>8.33</v>
      </c>
      <c r="AA124" s="158">
        <v>0</v>
      </c>
      <c r="AB124" s="159">
        <f t="shared" si="199"/>
        <v>24.990000000000002</v>
      </c>
      <c r="AC124" s="159">
        <f t="shared" si="199"/>
        <v>0</v>
      </c>
      <c r="AD124" s="160" t="s">
        <v>689</v>
      </c>
      <c r="AE124" s="158">
        <v>8.33</v>
      </c>
      <c r="AF124" s="158">
        <v>0</v>
      </c>
      <c r="AG124" s="158">
        <v>8.33</v>
      </c>
      <c r="AH124" s="158">
        <v>0</v>
      </c>
      <c r="AI124" s="158">
        <v>8.33</v>
      </c>
      <c r="AJ124" s="158">
        <v>0</v>
      </c>
      <c r="AK124" s="159">
        <f t="shared" si="200"/>
        <v>24.990000000000002</v>
      </c>
      <c r="AL124" s="159">
        <f t="shared" si="200"/>
        <v>0</v>
      </c>
      <c r="AM124" s="160" t="s">
        <v>689</v>
      </c>
      <c r="AN124" s="158">
        <v>8.33</v>
      </c>
      <c r="AO124" s="158">
        <v>0</v>
      </c>
      <c r="AP124" s="158">
        <v>8.33</v>
      </c>
      <c r="AQ124" s="158">
        <v>0</v>
      </c>
      <c r="AR124" s="158">
        <v>8.33</v>
      </c>
      <c r="AS124" s="158">
        <v>0</v>
      </c>
      <c r="AT124" s="159">
        <f t="shared" si="201"/>
        <v>24.990000000000002</v>
      </c>
      <c r="AU124" s="159">
        <f t="shared" si="201"/>
        <v>0</v>
      </c>
      <c r="AV124" s="160" t="s">
        <v>689</v>
      </c>
      <c r="AW124" s="158">
        <v>8.33</v>
      </c>
      <c r="AX124" s="158">
        <v>0</v>
      </c>
      <c r="AY124" s="158">
        <v>8.33</v>
      </c>
      <c r="AZ124" s="158">
        <v>0</v>
      </c>
      <c r="BA124" s="158">
        <v>8.33</v>
      </c>
      <c r="BB124" s="158">
        <v>0</v>
      </c>
      <c r="BC124" s="159">
        <f t="shared" si="202"/>
        <v>24.990000000000002</v>
      </c>
      <c r="BD124" s="159">
        <f t="shared" si="202"/>
        <v>0</v>
      </c>
      <c r="BE124" s="160" t="s">
        <v>689</v>
      </c>
      <c r="BF124" s="164">
        <f t="shared" si="203"/>
        <v>99.960000000000008</v>
      </c>
      <c r="BG124" s="165">
        <f t="shared" si="203"/>
        <v>0</v>
      </c>
      <c r="BH124" s="7">
        <f t="shared" si="204"/>
        <v>0</v>
      </c>
    </row>
    <row r="125" spans="1:60" ht="148.5" x14ac:dyDescent="0.3">
      <c r="A125" s="19" t="s">
        <v>720</v>
      </c>
      <c r="B125" s="19" t="s">
        <v>573</v>
      </c>
      <c r="C125" s="79" t="s">
        <v>23</v>
      </c>
      <c r="D125" s="20" t="s">
        <v>627</v>
      </c>
      <c r="E125" s="20" t="s">
        <v>521</v>
      </c>
      <c r="F125" s="24" t="s">
        <v>600</v>
      </c>
      <c r="G125" s="24" t="s">
        <v>626</v>
      </c>
      <c r="H125" s="24" t="s">
        <v>626</v>
      </c>
      <c r="I125" s="24" t="s">
        <v>626</v>
      </c>
      <c r="J125" s="24" t="s">
        <v>626</v>
      </c>
      <c r="K125" s="24" t="s">
        <v>626</v>
      </c>
      <c r="L125" s="23">
        <v>1</v>
      </c>
      <c r="M125" s="24" t="s">
        <v>522</v>
      </c>
      <c r="N125" s="25" t="s">
        <v>523</v>
      </c>
      <c r="O125" s="25" t="s">
        <v>12</v>
      </c>
      <c r="P125" s="25" t="s">
        <v>1096</v>
      </c>
      <c r="Q125" s="26" t="s">
        <v>524</v>
      </c>
      <c r="R125" s="27" t="s">
        <v>525</v>
      </c>
      <c r="S125" s="27" t="s">
        <v>736</v>
      </c>
      <c r="T125" s="27" t="s">
        <v>573</v>
      </c>
      <c r="U125" s="96" t="s">
        <v>574</v>
      </c>
      <c r="V125" s="158">
        <v>1</v>
      </c>
      <c r="W125" s="158">
        <v>0</v>
      </c>
      <c r="X125" s="158">
        <v>0</v>
      </c>
      <c r="Y125" s="158">
        <v>0</v>
      </c>
      <c r="Z125" s="158">
        <v>0</v>
      </c>
      <c r="AA125" s="158">
        <v>0</v>
      </c>
      <c r="AB125" s="162">
        <f t="shared" si="199"/>
        <v>1</v>
      </c>
      <c r="AC125" s="162">
        <f t="shared" si="199"/>
        <v>0</v>
      </c>
      <c r="AD125" s="160" t="s">
        <v>689</v>
      </c>
      <c r="AE125" s="158">
        <v>0</v>
      </c>
      <c r="AF125" s="158">
        <v>0</v>
      </c>
      <c r="AG125" s="158">
        <v>0</v>
      </c>
      <c r="AH125" s="158">
        <v>0</v>
      </c>
      <c r="AI125" s="158">
        <v>0</v>
      </c>
      <c r="AJ125" s="158">
        <v>0</v>
      </c>
      <c r="AK125" s="162">
        <f t="shared" si="200"/>
        <v>0</v>
      </c>
      <c r="AL125" s="162">
        <f t="shared" si="200"/>
        <v>0</v>
      </c>
      <c r="AM125" s="160" t="s">
        <v>689</v>
      </c>
      <c r="AN125" s="158">
        <v>1</v>
      </c>
      <c r="AO125" s="158">
        <v>0</v>
      </c>
      <c r="AP125" s="158">
        <v>0</v>
      </c>
      <c r="AQ125" s="158">
        <v>0</v>
      </c>
      <c r="AR125" s="161">
        <v>0</v>
      </c>
      <c r="AS125" s="161">
        <v>0</v>
      </c>
      <c r="AT125" s="162">
        <f t="shared" si="201"/>
        <v>1</v>
      </c>
      <c r="AU125" s="162">
        <f t="shared" si="201"/>
        <v>0</v>
      </c>
      <c r="AV125" s="160" t="s">
        <v>689</v>
      </c>
      <c r="AW125" s="158">
        <v>0</v>
      </c>
      <c r="AX125" s="158">
        <v>0</v>
      </c>
      <c r="AY125" s="158">
        <v>0</v>
      </c>
      <c r="AZ125" s="158">
        <v>0</v>
      </c>
      <c r="BA125" s="161">
        <v>1</v>
      </c>
      <c r="BB125" s="161">
        <v>0</v>
      </c>
      <c r="BC125" s="162">
        <f t="shared" si="202"/>
        <v>1</v>
      </c>
      <c r="BD125" s="162">
        <f t="shared" si="202"/>
        <v>0</v>
      </c>
      <c r="BE125" s="160" t="s">
        <v>689</v>
      </c>
      <c r="BF125" s="171">
        <f t="shared" si="203"/>
        <v>3</v>
      </c>
      <c r="BG125" s="172">
        <f t="shared" si="203"/>
        <v>0</v>
      </c>
      <c r="BH125" s="7">
        <f t="shared" si="204"/>
        <v>0</v>
      </c>
    </row>
    <row r="126" spans="1:60" ht="148.5" x14ac:dyDescent="0.3">
      <c r="A126" s="19" t="s">
        <v>720</v>
      </c>
      <c r="B126" s="19" t="s">
        <v>573</v>
      </c>
      <c r="C126" s="79" t="s">
        <v>23</v>
      </c>
      <c r="D126" s="20" t="s">
        <v>627</v>
      </c>
      <c r="E126" s="20" t="s">
        <v>526</v>
      </c>
      <c r="F126" s="24" t="s">
        <v>600</v>
      </c>
      <c r="G126" s="24" t="s">
        <v>626</v>
      </c>
      <c r="H126" s="24" t="s">
        <v>626</v>
      </c>
      <c r="I126" s="24" t="s">
        <v>626</v>
      </c>
      <c r="J126" s="24" t="s">
        <v>626</v>
      </c>
      <c r="K126" s="24" t="s">
        <v>626</v>
      </c>
      <c r="L126" s="23">
        <v>1</v>
      </c>
      <c r="M126" s="24" t="s">
        <v>527</v>
      </c>
      <c r="N126" s="25" t="s">
        <v>528</v>
      </c>
      <c r="O126" s="25" t="s">
        <v>12</v>
      </c>
      <c r="P126" s="25" t="s">
        <v>1096</v>
      </c>
      <c r="Q126" s="26" t="s">
        <v>529</v>
      </c>
      <c r="R126" s="27" t="s">
        <v>530</v>
      </c>
      <c r="S126" s="27" t="s">
        <v>736</v>
      </c>
      <c r="T126" s="27" t="s">
        <v>573</v>
      </c>
      <c r="U126" s="96" t="s">
        <v>574</v>
      </c>
      <c r="V126" s="158">
        <v>8.33</v>
      </c>
      <c r="W126" s="158">
        <v>0</v>
      </c>
      <c r="X126" s="158">
        <v>8.33</v>
      </c>
      <c r="Y126" s="158">
        <v>0</v>
      </c>
      <c r="Z126" s="158">
        <v>8.33</v>
      </c>
      <c r="AA126" s="158">
        <v>0</v>
      </c>
      <c r="AB126" s="162">
        <f t="shared" si="199"/>
        <v>24.990000000000002</v>
      </c>
      <c r="AC126" s="162">
        <f t="shared" si="199"/>
        <v>0</v>
      </c>
      <c r="AD126" s="160" t="s">
        <v>689</v>
      </c>
      <c r="AE126" s="158">
        <v>8.33</v>
      </c>
      <c r="AF126" s="158">
        <v>0</v>
      </c>
      <c r="AG126" s="158">
        <v>8.33</v>
      </c>
      <c r="AH126" s="158">
        <v>0</v>
      </c>
      <c r="AI126" s="158">
        <v>8.33</v>
      </c>
      <c r="AJ126" s="158">
        <v>0</v>
      </c>
      <c r="AK126" s="162">
        <f t="shared" si="200"/>
        <v>24.990000000000002</v>
      </c>
      <c r="AL126" s="162">
        <f t="shared" si="200"/>
        <v>0</v>
      </c>
      <c r="AM126" s="160" t="s">
        <v>689</v>
      </c>
      <c r="AN126" s="158">
        <v>8.33</v>
      </c>
      <c r="AO126" s="158">
        <v>0</v>
      </c>
      <c r="AP126" s="158">
        <v>8.33</v>
      </c>
      <c r="AQ126" s="158">
        <v>0</v>
      </c>
      <c r="AR126" s="158">
        <v>8.33</v>
      </c>
      <c r="AS126" s="161">
        <v>0</v>
      </c>
      <c r="AT126" s="162">
        <f t="shared" si="201"/>
        <v>24.990000000000002</v>
      </c>
      <c r="AU126" s="162">
        <f t="shared" si="201"/>
        <v>0</v>
      </c>
      <c r="AV126" s="160" t="s">
        <v>689</v>
      </c>
      <c r="AW126" s="158">
        <v>8.33</v>
      </c>
      <c r="AX126" s="158">
        <v>0</v>
      </c>
      <c r="AY126" s="158">
        <v>8.33</v>
      </c>
      <c r="AZ126" s="158">
        <v>0</v>
      </c>
      <c r="BA126" s="158">
        <v>8.33</v>
      </c>
      <c r="BB126" s="158">
        <v>0</v>
      </c>
      <c r="BC126" s="162">
        <f t="shared" si="202"/>
        <v>24.990000000000002</v>
      </c>
      <c r="BD126" s="162">
        <f t="shared" si="202"/>
        <v>0</v>
      </c>
      <c r="BE126" s="160" t="s">
        <v>689</v>
      </c>
      <c r="BF126" s="171">
        <f t="shared" si="203"/>
        <v>99.960000000000008</v>
      </c>
      <c r="BG126" s="172">
        <f t="shared" si="203"/>
        <v>0</v>
      </c>
      <c r="BH126" s="7">
        <f t="shared" si="204"/>
        <v>0</v>
      </c>
    </row>
    <row r="127" spans="1:60" ht="148.5" x14ac:dyDescent="0.3">
      <c r="A127" s="19" t="s">
        <v>719</v>
      </c>
      <c r="B127" s="19" t="s">
        <v>280</v>
      </c>
      <c r="C127" s="79" t="s">
        <v>534</v>
      </c>
      <c r="D127" s="20" t="s">
        <v>627</v>
      </c>
      <c r="E127" s="20" t="s">
        <v>576</v>
      </c>
      <c r="F127" s="24" t="s">
        <v>600</v>
      </c>
      <c r="G127" s="24" t="s">
        <v>626</v>
      </c>
      <c r="H127" s="24" t="s">
        <v>626</v>
      </c>
      <c r="I127" s="24" t="s">
        <v>626</v>
      </c>
      <c r="J127" s="24" t="s">
        <v>626</v>
      </c>
      <c r="K127" s="24" t="s">
        <v>626</v>
      </c>
      <c r="L127" s="23">
        <v>1</v>
      </c>
      <c r="M127" s="24" t="s">
        <v>577</v>
      </c>
      <c r="N127" s="25" t="s">
        <v>578</v>
      </c>
      <c r="O127" s="25" t="s">
        <v>28</v>
      </c>
      <c r="P127" s="25" t="s">
        <v>1100</v>
      </c>
      <c r="Q127" s="68" t="s">
        <v>579</v>
      </c>
      <c r="R127" s="25" t="s">
        <v>580</v>
      </c>
      <c r="S127" s="27" t="s">
        <v>730</v>
      </c>
      <c r="T127" s="27" t="s">
        <v>280</v>
      </c>
      <c r="U127" s="96" t="s">
        <v>581</v>
      </c>
      <c r="V127" s="134">
        <v>2</v>
      </c>
      <c r="W127" s="134">
        <v>0</v>
      </c>
      <c r="X127" s="134">
        <v>2</v>
      </c>
      <c r="Y127" s="134">
        <v>0</v>
      </c>
      <c r="Z127" s="134">
        <v>1</v>
      </c>
      <c r="AA127" s="134">
        <v>0</v>
      </c>
      <c r="AB127" s="168">
        <f t="shared" si="199"/>
        <v>5</v>
      </c>
      <c r="AC127" s="168">
        <f t="shared" si="199"/>
        <v>0</v>
      </c>
      <c r="AD127" s="133" t="s">
        <v>689</v>
      </c>
      <c r="AE127" s="134">
        <v>1</v>
      </c>
      <c r="AF127" s="134">
        <v>0</v>
      </c>
      <c r="AG127" s="134">
        <v>1</v>
      </c>
      <c r="AH127" s="134">
        <v>0</v>
      </c>
      <c r="AI127" s="134">
        <v>1</v>
      </c>
      <c r="AJ127" s="134">
        <v>0</v>
      </c>
      <c r="AK127" s="168">
        <f t="shared" si="200"/>
        <v>3</v>
      </c>
      <c r="AL127" s="168">
        <f t="shared" si="200"/>
        <v>0</v>
      </c>
      <c r="AM127" s="133" t="s">
        <v>689</v>
      </c>
      <c r="AN127" s="134">
        <v>1</v>
      </c>
      <c r="AO127" s="134">
        <v>0</v>
      </c>
      <c r="AP127" s="134">
        <v>1</v>
      </c>
      <c r="AQ127" s="134">
        <v>0</v>
      </c>
      <c r="AR127" s="135">
        <v>1</v>
      </c>
      <c r="AS127" s="135">
        <v>0</v>
      </c>
      <c r="AT127" s="168">
        <f t="shared" si="201"/>
        <v>3</v>
      </c>
      <c r="AU127" s="168">
        <f t="shared" si="201"/>
        <v>0</v>
      </c>
      <c r="AV127" s="133" t="s">
        <v>689</v>
      </c>
      <c r="AW127" s="134">
        <v>1</v>
      </c>
      <c r="AX127" s="134">
        <v>0</v>
      </c>
      <c r="AY127" s="134">
        <v>1</v>
      </c>
      <c r="AZ127" s="134">
        <v>0</v>
      </c>
      <c r="BA127" s="134">
        <v>1</v>
      </c>
      <c r="BB127" s="134">
        <v>0</v>
      </c>
      <c r="BC127" s="168">
        <f t="shared" si="202"/>
        <v>3</v>
      </c>
      <c r="BD127" s="168">
        <f t="shared" si="202"/>
        <v>0</v>
      </c>
      <c r="BE127" s="133" t="s">
        <v>689</v>
      </c>
      <c r="BF127" s="144">
        <f t="shared" si="203"/>
        <v>14</v>
      </c>
      <c r="BG127" s="145">
        <f t="shared" si="203"/>
        <v>0</v>
      </c>
      <c r="BH127" s="106">
        <f t="shared" si="204"/>
        <v>0</v>
      </c>
    </row>
    <row r="128" spans="1:60" ht="135" x14ac:dyDescent="0.3">
      <c r="A128" s="19" t="s">
        <v>719</v>
      </c>
      <c r="B128" s="19" t="s">
        <v>280</v>
      </c>
      <c r="C128" s="79" t="s">
        <v>534</v>
      </c>
      <c r="D128" s="20" t="s">
        <v>575</v>
      </c>
      <c r="E128" s="20" t="s">
        <v>691</v>
      </c>
      <c r="F128" s="24" t="s">
        <v>600</v>
      </c>
      <c r="G128" s="24" t="s">
        <v>626</v>
      </c>
      <c r="H128" s="24" t="s">
        <v>626</v>
      </c>
      <c r="I128" s="24" t="s">
        <v>626</v>
      </c>
      <c r="J128" s="24" t="s">
        <v>626</v>
      </c>
      <c r="K128" s="24" t="s">
        <v>626</v>
      </c>
      <c r="L128" s="23">
        <v>1</v>
      </c>
      <c r="M128" s="24" t="s">
        <v>582</v>
      </c>
      <c r="N128" s="25" t="s">
        <v>583</v>
      </c>
      <c r="O128" s="25" t="s">
        <v>28</v>
      </c>
      <c r="P128" s="25" t="s">
        <v>1100</v>
      </c>
      <c r="Q128" s="68" t="s">
        <v>584</v>
      </c>
      <c r="R128" s="25" t="s">
        <v>585</v>
      </c>
      <c r="S128" s="27" t="s">
        <v>730</v>
      </c>
      <c r="T128" s="27" t="s">
        <v>280</v>
      </c>
      <c r="U128" s="96" t="s">
        <v>581</v>
      </c>
      <c r="V128" s="134">
        <v>1</v>
      </c>
      <c r="W128" s="134">
        <v>0</v>
      </c>
      <c r="X128" s="134">
        <v>1</v>
      </c>
      <c r="Y128" s="134">
        <v>0</v>
      </c>
      <c r="Z128" s="134">
        <v>1</v>
      </c>
      <c r="AA128" s="134">
        <v>0</v>
      </c>
      <c r="AB128" s="168">
        <f t="shared" si="199"/>
        <v>3</v>
      </c>
      <c r="AC128" s="168">
        <f t="shared" si="199"/>
        <v>0</v>
      </c>
      <c r="AD128" s="133" t="s">
        <v>689</v>
      </c>
      <c r="AE128" s="134">
        <v>3</v>
      </c>
      <c r="AF128" s="134">
        <v>0</v>
      </c>
      <c r="AG128" s="134">
        <v>1</v>
      </c>
      <c r="AH128" s="134">
        <v>0</v>
      </c>
      <c r="AI128" s="134">
        <v>1</v>
      </c>
      <c r="AJ128" s="134">
        <v>0</v>
      </c>
      <c r="AK128" s="168">
        <f t="shared" si="200"/>
        <v>5</v>
      </c>
      <c r="AL128" s="168">
        <f t="shared" si="200"/>
        <v>0</v>
      </c>
      <c r="AM128" s="133" t="s">
        <v>689</v>
      </c>
      <c r="AN128" s="134">
        <v>1</v>
      </c>
      <c r="AO128" s="134">
        <v>0</v>
      </c>
      <c r="AP128" s="134">
        <v>1</v>
      </c>
      <c r="AQ128" s="134">
        <v>0</v>
      </c>
      <c r="AR128" s="135">
        <v>1</v>
      </c>
      <c r="AS128" s="135">
        <v>0</v>
      </c>
      <c r="AT128" s="168">
        <f t="shared" si="201"/>
        <v>3</v>
      </c>
      <c r="AU128" s="168">
        <f t="shared" si="201"/>
        <v>0</v>
      </c>
      <c r="AV128" s="133" t="s">
        <v>689</v>
      </c>
      <c r="AW128" s="134">
        <v>0</v>
      </c>
      <c r="AX128" s="134">
        <v>0</v>
      </c>
      <c r="AY128" s="134">
        <v>0</v>
      </c>
      <c r="AZ128" s="134">
        <v>0</v>
      </c>
      <c r="BA128" s="134">
        <v>0</v>
      </c>
      <c r="BB128" s="134">
        <v>0</v>
      </c>
      <c r="BC128" s="168">
        <f t="shared" si="202"/>
        <v>0</v>
      </c>
      <c r="BD128" s="168">
        <f t="shared" si="202"/>
        <v>0</v>
      </c>
      <c r="BE128" s="133" t="s">
        <v>689</v>
      </c>
      <c r="BF128" s="144">
        <f t="shared" si="203"/>
        <v>11</v>
      </c>
      <c r="BG128" s="145">
        <f t="shared" si="203"/>
        <v>0</v>
      </c>
      <c r="BH128" s="106">
        <f t="shared" si="204"/>
        <v>0</v>
      </c>
    </row>
    <row r="129" spans="1:60" ht="94.5" x14ac:dyDescent="0.3">
      <c r="A129" s="19" t="s">
        <v>719</v>
      </c>
      <c r="B129" s="19" t="s">
        <v>280</v>
      </c>
      <c r="C129" s="79" t="s">
        <v>534</v>
      </c>
      <c r="D129" s="20" t="s">
        <v>575</v>
      </c>
      <c r="E129" s="20" t="s">
        <v>576</v>
      </c>
      <c r="F129" s="24" t="s">
        <v>600</v>
      </c>
      <c r="G129" s="24" t="s">
        <v>626</v>
      </c>
      <c r="H129" s="24" t="s">
        <v>626</v>
      </c>
      <c r="I129" s="24" t="s">
        <v>626</v>
      </c>
      <c r="J129" s="24" t="s">
        <v>626</v>
      </c>
      <c r="K129" s="24" t="s">
        <v>626</v>
      </c>
      <c r="L129" s="23">
        <v>1</v>
      </c>
      <c r="M129" s="24" t="s">
        <v>586</v>
      </c>
      <c r="N129" s="25" t="s">
        <v>587</v>
      </c>
      <c r="O129" s="25" t="s">
        <v>12</v>
      </c>
      <c r="P129" s="25" t="s">
        <v>1100</v>
      </c>
      <c r="Q129" s="68" t="s">
        <v>588</v>
      </c>
      <c r="R129" s="25" t="s">
        <v>589</v>
      </c>
      <c r="S129" s="27" t="s">
        <v>730</v>
      </c>
      <c r="T129" s="27" t="s">
        <v>280</v>
      </c>
      <c r="U129" s="96" t="s">
        <v>581</v>
      </c>
      <c r="V129" s="134">
        <v>0</v>
      </c>
      <c r="W129" s="134">
        <v>0</v>
      </c>
      <c r="X129" s="134">
        <v>0</v>
      </c>
      <c r="Y129" s="134">
        <v>0</v>
      </c>
      <c r="Z129" s="134">
        <v>0</v>
      </c>
      <c r="AA129" s="134">
        <v>0</v>
      </c>
      <c r="AB129" s="132">
        <f t="shared" si="199"/>
        <v>0</v>
      </c>
      <c r="AC129" s="132">
        <f t="shared" si="199"/>
        <v>0</v>
      </c>
      <c r="AD129" s="133" t="s">
        <v>689</v>
      </c>
      <c r="AE129" s="134">
        <v>0</v>
      </c>
      <c r="AF129" s="134">
        <v>0</v>
      </c>
      <c r="AG129" s="134">
        <v>0</v>
      </c>
      <c r="AH129" s="134">
        <v>0</v>
      </c>
      <c r="AI129" s="134">
        <v>0</v>
      </c>
      <c r="AJ129" s="134">
        <v>0</v>
      </c>
      <c r="AK129" s="132">
        <f t="shared" si="200"/>
        <v>0</v>
      </c>
      <c r="AL129" s="132">
        <f t="shared" si="200"/>
        <v>0</v>
      </c>
      <c r="AM129" s="133" t="s">
        <v>689</v>
      </c>
      <c r="AN129" s="134">
        <v>0</v>
      </c>
      <c r="AO129" s="134">
        <v>0</v>
      </c>
      <c r="AP129" s="134">
        <v>0</v>
      </c>
      <c r="AQ129" s="134">
        <v>0</v>
      </c>
      <c r="AR129" s="135">
        <v>0</v>
      </c>
      <c r="AS129" s="135">
        <v>0</v>
      </c>
      <c r="AT129" s="132">
        <f t="shared" si="201"/>
        <v>0</v>
      </c>
      <c r="AU129" s="132">
        <f t="shared" si="201"/>
        <v>0</v>
      </c>
      <c r="AV129" s="133" t="s">
        <v>689</v>
      </c>
      <c r="AW129" s="134">
        <v>0</v>
      </c>
      <c r="AX129" s="134">
        <v>0</v>
      </c>
      <c r="AY129" s="134">
        <v>0</v>
      </c>
      <c r="AZ129" s="134">
        <v>0</v>
      </c>
      <c r="BA129" s="134">
        <v>0</v>
      </c>
      <c r="BB129" s="134">
        <v>0</v>
      </c>
      <c r="BC129" s="132">
        <f t="shared" si="202"/>
        <v>0</v>
      </c>
      <c r="BD129" s="132">
        <f t="shared" si="202"/>
        <v>0</v>
      </c>
      <c r="BE129" s="133" t="s">
        <v>689</v>
      </c>
      <c r="BF129" s="136">
        <f t="shared" si="203"/>
        <v>0</v>
      </c>
      <c r="BG129" s="137">
        <f t="shared" si="203"/>
        <v>0</v>
      </c>
      <c r="BH129" s="106">
        <f t="shared" si="204"/>
        <v>0</v>
      </c>
    </row>
    <row r="130" spans="1:60" ht="94.5" x14ac:dyDescent="0.3">
      <c r="A130" s="19" t="s">
        <v>719</v>
      </c>
      <c r="B130" s="19" t="s">
        <v>280</v>
      </c>
      <c r="C130" s="79" t="s">
        <v>534</v>
      </c>
      <c r="D130" s="20" t="s">
        <v>575</v>
      </c>
      <c r="E130" s="20" t="s">
        <v>590</v>
      </c>
      <c r="F130" s="24" t="s">
        <v>600</v>
      </c>
      <c r="G130" s="24" t="s">
        <v>626</v>
      </c>
      <c r="H130" s="24" t="s">
        <v>626</v>
      </c>
      <c r="I130" s="24" t="s">
        <v>626</v>
      </c>
      <c r="J130" s="24" t="s">
        <v>626</v>
      </c>
      <c r="K130" s="24" t="s">
        <v>626</v>
      </c>
      <c r="L130" s="23">
        <v>1</v>
      </c>
      <c r="M130" s="24" t="s">
        <v>591</v>
      </c>
      <c r="N130" s="25" t="s">
        <v>592</v>
      </c>
      <c r="O130" s="25" t="s">
        <v>28</v>
      </c>
      <c r="P130" s="25" t="s">
        <v>1100</v>
      </c>
      <c r="Q130" s="68" t="s">
        <v>593</v>
      </c>
      <c r="R130" s="25" t="s">
        <v>594</v>
      </c>
      <c r="S130" s="27" t="s">
        <v>730</v>
      </c>
      <c r="T130" s="27" t="s">
        <v>280</v>
      </c>
      <c r="U130" s="96" t="s">
        <v>581</v>
      </c>
      <c r="V130" s="134">
        <v>0</v>
      </c>
      <c r="W130" s="134">
        <v>0</v>
      </c>
      <c r="X130" s="134">
        <v>1</v>
      </c>
      <c r="Y130" s="134">
        <v>0</v>
      </c>
      <c r="Z130" s="134">
        <v>1</v>
      </c>
      <c r="AA130" s="134">
        <v>0</v>
      </c>
      <c r="AB130" s="132">
        <f t="shared" si="199"/>
        <v>2</v>
      </c>
      <c r="AC130" s="132">
        <f t="shared" si="199"/>
        <v>0</v>
      </c>
      <c r="AD130" s="133" t="s">
        <v>689</v>
      </c>
      <c r="AE130" s="134">
        <v>1</v>
      </c>
      <c r="AF130" s="134">
        <v>0</v>
      </c>
      <c r="AG130" s="134">
        <v>1</v>
      </c>
      <c r="AH130" s="134">
        <v>0</v>
      </c>
      <c r="AI130" s="134">
        <v>2</v>
      </c>
      <c r="AJ130" s="134">
        <v>0</v>
      </c>
      <c r="AK130" s="132">
        <f t="shared" si="200"/>
        <v>4</v>
      </c>
      <c r="AL130" s="132">
        <f t="shared" si="200"/>
        <v>0</v>
      </c>
      <c r="AM130" s="133" t="s">
        <v>689</v>
      </c>
      <c r="AN130" s="134">
        <v>1</v>
      </c>
      <c r="AO130" s="134">
        <v>0</v>
      </c>
      <c r="AP130" s="134">
        <v>1</v>
      </c>
      <c r="AQ130" s="134">
        <v>0</v>
      </c>
      <c r="AR130" s="135">
        <v>1</v>
      </c>
      <c r="AS130" s="135">
        <v>0</v>
      </c>
      <c r="AT130" s="132">
        <f t="shared" si="201"/>
        <v>3</v>
      </c>
      <c r="AU130" s="132">
        <f t="shared" si="201"/>
        <v>0</v>
      </c>
      <c r="AV130" s="133" t="s">
        <v>689</v>
      </c>
      <c r="AW130" s="134">
        <v>1</v>
      </c>
      <c r="AX130" s="134">
        <v>0</v>
      </c>
      <c r="AY130" s="134">
        <v>1</v>
      </c>
      <c r="AZ130" s="134">
        <v>0</v>
      </c>
      <c r="BA130" s="134">
        <v>1</v>
      </c>
      <c r="BB130" s="134">
        <v>0</v>
      </c>
      <c r="BC130" s="132">
        <f t="shared" si="202"/>
        <v>3</v>
      </c>
      <c r="BD130" s="132">
        <f t="shared" si="202"/>
        <v>0</v>
      </c>
      <c r="BE130" s="133" t="s">
        <v>689</v>
      </c>
      <c r="BF130" s="136">
        <f t="shared" si="203"/>
        <v>12</v>
      </c>
      <c r="BG130" s="137">
        <f t="shared" si="203"/>
        <v>0</v>
      </c>
      <c r="BH130" s="106">
        <f t="shared" si="204"/>
        <v>0</v>
      </c>
    </row>
    <row r="131" spans="1:60" ht="213" customHeight="1" x14ac:dyDescent="0.3">
      <c r="A131" s="19" t="s">
        <v>719</v>
      </c>
      <c r="B131" s="19" t="s">
        <v>280</v>
      </c>
      <c r="C131" s="79" t="s">
        <v>534</v>
      </c>
      <c r="D131" s="20" t="s">
        <v>575</v>
      </c>
      <c r="E131" s="20" t="s">
        <v>595</v>
      </c>
      <c r="F131" s="24" t="s">
        <v>600</v>
      </c>
      <c r="G131" s="24" t="s">
        <v>626</v>
      </c>
      <c r="H131" s="24" t="s">
        <v>626</v>
      </c>
      <c r="I131" s="24" t="s">
        <v>626</v>
      </c>
      <c r="J131" s="24" t="s">
        <v>626</v>
      </c>
      <c r="K131" s="24" t="s">
        <v>626</v>
      </c>
      <c r="L131" s="23">
        <v>1</v>
      </c>
      <c r="M131" s="25" t="s">
        <v>596</v>
      </c>
      <c r="N131" s="25" t="s">
        <v>597</v>
      </c>
      <c r="O131" s="25" t="s">
        <v>12</v>
      </c>
      <c r="P131" s="25" t="s">
        <v>1096</v>
      </c>
      <c r="Q131" s="68" t="s">
        <v>598</v>
      </c>
      <c r="R131" s="25" t="s">
        <v>599</v>
      </c>
      <c r="S131" s="27" t="s">
        <v>730</v>
      </c>
      <c r="T131" s="27" t="s">
        <v>280</v>
      </c>
      <c r="U131" s="96" t="s">
        <v>581</v>
      </c>
      <c r="V131" s="134">
        <v>1</v>
      </c>
      <c r="W131" s="134">
        <v>0</v>
      </c>
      <c r="X131" s="134">
        <v>0</v>
      </c>
      <c r="Y131" s="134">
        <v>0</v>
      </c>
      <c r="Z131" s="134">
        <v>0</v>
      </c>
      <c r="AA131" s="134">
        <v>0</v>
      </c>
      <c r="AB131" s="132">
        <f t="shared" si="199"/>
        <v>1</v>
      </c>
      <c r="AC131" s="132">
        <f t="shared" si="199"/>
        <v>0</v>
      </c>
      <c r="AD131" s="133" t="s">
        <v>689</v>
      </c>
      <c r="AE131" s="134">
        <v>0</v>
      </c>
      <c r="AF131" s="134">
        <v>0</v>
      </c>
      <c r="AG131" s="134">
        <v>0</v>
      </c>
      <c r="AH131" s="134">
        <v>0</v>
      </c>
      <c r="AI131" s="134">
        <v>0</v>
      </c>
      <c r="AJ131" s="134">
        <v>0</v>
      </c>
      <c r="AK131" s="132">
        <f t="shared" si="200"/>
        <v>0</v>
      </c>
      <c r="AL131" s="132">
        <f t="shared" si="200"/>
        <v>0</v>
      </c>
      <c r="AM131" s="133" t="s">
        <v>689</v>
      </c>
      <c r="AN131" s="134">
        <v>0</v>
      </c>
      <c r="AO131" s="134">
        <v>0</v>
      </c>
      <c r="AP131" s="134">
        <v>0</v>
      </c>
      <c r="AQ131" s="134">
        <v>0</v>
      </c>
      <c r="AR131" s="135">
        <v>0</v>
      </c>
      <c r="AS131" s="135">
        <v>0</v>
      </c>
      <c r="AT131" s="132">
        <f t="shared" si="201"/>
        <v>0</v>
      </c>
      <c r="AU131" s="132">
        <f t="shared" si="201"/>
        <v>0</v>
      </c>
      <c r="AV131" s="133" t="s">
        <v>689</v>
      </c>
      <c r="AW131" s="134">
        <v>0</v>
      </c>
      <c r="AX131" s="134">
        <v>0</v>
      </c>
      <c r="AY131" s="134">
        <v>0</v>
      </c>
      <c r="AZ131" s="134">
        <v>0</v>
      </c>
      <c r="BA131" s="134">
        <v>0</v>
      </c>
      <c r="BB131" s="134">
        <v>0</v>
      </c>
      <c r="BC131" s="132">
        <f t="shared" si="202"/>
        <v>0</v>
      </c>
      <c r="BD131" s="132">
        <f t="shared" si="202"/>
        <v>0</v>
      </c>
      <c r="BE131" s="133" t="s">
        <v>689</v>
      </c>
      <c r="BF131" s="136">
        <f t="shared" si="203"/>
        <v>1</v>
      </c>
      <c r="BG131" s="137">
        <f>AC131+AL131+AU131+BD131</f>
        <v>0</v>
      </c>
      <c r="BH131" s="108">
        <f t="shared" si="204"/>
        <v>0</v>
      </c>
    </row>
    <row r="132" spans="1:60" ht="94.5" x14ac:dyDescent="0.3">
      <c r="A132" s="19" t="s">
        <v>709</v>
      </c>
      <c r="B132" s="19" t="s">
        <v>285</v>
      </c>
      <c r="C132" s="82" t="s">
        <v>30</v>
      </c>
      <c r="D132" s="21" t="s">
        <v>537</v>
      </c>
      <c r="E132" s="59" t="s">
        <v>601</v>
      </c>
      <c r="F132" s="24" t="s">
        <v>600</v>
      </c>
      <c r="G132" s="24" t="s">
        <v>626</v>
      </c>
      <c r="H132" s="24" t="s">
        <v>626</v>
      </c>
      <c r="I132" s="24" t="s">
        <v>626</v>
      </c>
      <c r="J132" s="24" t="s">
        <v>626</v>
      </c>
      <c r="K132" s="24" t="s">
        <v>626</v>
      </c>
      <c r="L132" s="84">
        <v>1</v>
      </c>
      <c r="M132" s="63" t="s">
        <v>622</v>
      </c>
      <c r="N132" s="51" t="s">
        <v>621</v>
      </c>
      <c r="O132" s="58" t="s">
        <v>12</v>
      </c>
      <c r="P132" s="25" t="s">
        <v>743</v>
      </c>
      <c r="Q132" s="65" t="s">
        <v>620</v>
      </c>
      <c r="R132" s="64" t="s">
        <v>619</v>
      </c>
      <c r="S132" s="27" t="s">
        <v>734</v>
      </c>
      <c r="T132" s="27" t="s">
        <v>605</v>
      </c>
      <c r="U132" s="227" t="s">
        <v>293</v>
      </c>
      <c r="V132" s="129">
        <f>(100/12)</f>
        <v>8.3333333333333339</v>
      </c>
      <c r="W132" s="230">
        <v>0</v>
      </c>
      <c r="X132" s="129">
        <f>(100/12)</f>
        <v>8.3333333333333339</v>
      </c>
      <c r="Y132" s="230">
        <v>0</v>
      </c>
      <c r="Z132" s="129">
        <f>(100/12)</f>
        <v>8.3333333333333339</v>
      </c>
      <c r="AA132" s="230">
        <v>0</v>
      </c>
      <c r="AB132" s="141">
        <f t="shared" si="199"/>
        <v>25</v>
      </c>
      <c r="AC132" s="141">
        <f t="shared" si="199"/>
        <v>0</v>
      </c>
      <c r="AD132" s="142" t="s">
        <v>689</v>
      </c>
      <c r="AE132" s="228">
        <f>(100/12)</f>
        <v>8.3333333333333339</v>
      </c>
      <c r="AF132" s="143">
        <v>0</v>
      </c>
      <c r="AG132" s="228">
        <f>(100/12)</f>
        <v>8.3333333333333339</v>
      </c>
      <c r="AH132" s="143">
        <v>0</v>
      </c>
      <c r="AI132" s="228">
        <f>(100/12)</f>
        <v>8.3333333333333339</v>
      </c>
      <c r="AJ132" s="143">
        <v>0</v>
      </c>
      <c r="AK132" s="141">
        <f t="shared" si="200"/>
        <v>25</v>
      </c>
      <c r="AL132" s="141">
        <f t="shared" si="200"/>
        <v>0</v>
      </c>
      <c r="AM132" s="142" t="s">
        <v>689</v>
      </c>
      <c r="AN132" s="228">
        <f>(100/12)</f>
        <v>8.3333333333333339</v>
      </c>
      <c r="AO132" s="143">
        <v>0</v>
      </c>
      <c r="AP132" s="228">
        <f>(100/12)</f>
        <v>8.3333333333333339</v>
      </c>
      <c r="AQ132" s="143">
        <v>0</v>
      </c>
      <c r="AR132" s="228">
        <f>(100/12)</f>
        <v>8.3333333333333339</v>
      </c>
      <c r="AS132" s="143">
        <v>0</v>
      </c>
      <c r="AT132" s="141">
        <f t="shared" si="201"/>
        <v>25</v>
      </c>
      <c r="AU132" s="141">
        <f t="shared" si="201"/>
        <v>0</v>
      </c>
      <c r="AV132" s="142" t="s">
        <v>689</v>
      </c>
      <c r="AW132" s="228">
        <f>(100/12)</f>
        <v>8.3333333333333339</v>
      </c>
      <c r="AX132" s="143">
        <v>0</v>
      </c>
      <c r="AY132" s="228">
        <f>(100/12)</f>
        <v>8.3333333333333339</v>
      </c>
      <c r="AZ132" s="143">
        <v>0</v>
      </c>
      <c r="BA132" s="228">
        <f>(100/12)</f>
        <v>8.3333333333333339</v>
      </c>
      <c r="BB132" s="143">
        <v>0</v>
      </c>
      <c r="BC132" s="141">
        <f t="shared" si="202"/>
        <v>25</v>
      </c>
      <c r="BD132" s="141">
        <f t="shared" si="202"/>
        <v>0</v>
      </c>
      <c r="BE132" s="142" t="s">
        <v>689</v>
      </c>
      <c r="BF132" s="144">
        <f t="shared" si="203"/>
        <v>100</v>
      </c>
      <c r="BG132" s="145">
        <f t="shared" si="203"/>
        <v>0</v>
      </c>
      <c r="BH132" s="110">
        <f t="shared" si="204"/>
        <v>0</v>
      </c>
    </row>
    <row r="133" spans="1:60" ht="94.5" x14ac:dyDescent="0.3">
      <c r="A133" s="19" t="s">
        <v>709</v>
      </c>
      <c r="B133" s="19" t="s">
        <v>285</v>
      </c>
      <c r="C133" s="82" t="s">
        <v>30</v>
      </c>
      <c r="D133" s="21" t="s">
        <v>537</v>
      </c>
      <c r="E133" s="59" t="s">
        <v>602</v>
      </c>
      <c r="F133" s="24" t="s">
        <v>600</v>
      </c>
      <c r="G133" s="24" t="s">
        <v>626</v>
      </c>
      <c r="H133" s="24" t="s">
        <v>626</v>
      </c>
      <c r="I133" s="24" t="s">
        <v>626</v>
      </c>
      <c r="J133" s="24" t="s">
        <v>626</v>
      </c>
      <c r="K133" s="24" t="s">
        <v>626</v>
      </c>
      <c r="L133" s="84">
        <v>1</v>
      </c>
      <c r="M133" s="63" t="s">
        <v>618</v>
      </c>
      <c r="N133" s="64" t="s">
        <v>617</v>
      </c>
      <c r="O133" s="58" t="s">
        <v>12</v>
      </c>
      <c r="P133" s="25" t="s">
        <v>743</v>
      </c>
      <c r="Q133" s="65" t="s">
        <v>616</v>
      </c>
      <c r="R133" s="64" t="s">
        <v>615</v>
      </c>
      <c r="S133" s="27" t="s">
        <v>734</v>
      </c>
      <c r="T133" s="27" t="s">
        <v>605</v>
      </c>
      <c r="U133" s="100" t="s">
        <v>614</v>
      </c>
      <c r="V133" s="129">
        <f>(100/12)</f>
        <v>8.3333333333333339</v>
      </c>
      <c r="W133" s="230">
        <v>0</v>
      </c>
      <c r="X133" s="129">
        <f>(100/12)</f>
        <v>8.3333333333333339</v>
      </c>
      <c r="Y133" s="230">
        <v>0</v>
      </c>
      <c r="Z133" s="129">
        <f>(100/12)</f>
        <v>8.3333333333333339</v>
      </c>
      <c r="AA133" s="230">
        <v>0</v>
      </c>
      <c r="AB133" s="146">
        <f t="shared" si="199"/>
        <v>25</v>
      </c>
      <c r="AC133" s="146">
        <f t="shared" si="199"/>
        <v>0</v>
      </c>
      <c r="AD133" s="142" t="s">
        <v>689</v>
      </c>
      <c r="AE133" s="228">
        <f>(100/12)</f>
        <v>8.3333333333333339</v>
      </c>
      <c r="AF133" s="143">
        <v>0</v>
      </c>
      <c r="AG133" s="228">
        <f>(100/12)</f>
        <v>8.3333333333333339</v>
      </c>
      <c r="AH133" s="143">
        <v>0</v>
      </c>
      <c r="AI133" s="228">
        <f>(100/12)</f>
        <v>8.3333333333333339</v>
      </c>
      <c r="AJ133" s="143">
        <v>0</v>
      </c>
      <c r="AK133" s="146">
        <f t="shared" si="200"/>
        <v>25</v>
      </c>
      <c r="AL133" s="146">
        <f t="shared" si="200"/>
        <v>0</v>
      </c>
      <c r="AM133" s="142" t="s">
        <v>689</v>
      </c>
      <c r="AN133" s="228">
        <f>(100/12)</f>
        <v>8.3333333333333339</v>
      </c>
      <c r="AO133" s="143">
        <v>0</v>
      </c>
      <c r="AP133" s="228">
        <f>(100/12)</f>
        <v>8.3333333333333339</v>
      </c>
      <c r="AQ133" s="143">
        <v>0</v>
      </c>
      <c r="AR133" s="228">
        <f>(100/12)</f>
        <v>8.3333333333333339</v>
      </c>
      <c r="AS133" s="143">
        <v>0</v>
      </c>
      <c r="AT133" s="146">
        <f t="shared" si="201"/>
        <v>25</v>
      </c>
      <c r="AU133" s="146">
        <f t="shared" si="201"/>
        <v>0</v>
      </c>
      <c r="AV133" s="142" t="s">
        <v>689</v>
      </c>
      <c r="AW133" s="228">
        <f>(100/12)</f>
        <v>8.3333333333333339</v>
      </c>
      <c r="AX133" s="143">
        <v>0</v>
      </c>
      <c r="AY133" s="228">
        <f>(100/12)</f>
        <v>8.3333333333333339</v>
      </c>
      <c r="AZ133" s="143">
        <v>0</v>
      </c>
      <c r="BA133" s="228">
        <f>(100/12)</f>
        <v>8.3333333333333339</v>
      </c>
      <c r="BB133" s="143">
        <v>0</v>
      </c>
      <c r="BC133" s="146">
        <f t="shared" si="202"/>
        <v>25</v>
      </c>
      <c r="BD133" s="146">
        <f t="shared" si="202"/>
        <v>0</v>
      </c>
      <c r="BE133" s="142" t="s">
        <v>689</v>
      </c>
      <c r="BF133" s="136">
        <f t="shared" si="203"/>
        <v>100</v>
      </c>
      <c r="BG133" s="137">
        <f t="shared" si="203"/>
        <v>0</v>
      </c>
      <c r="BH133" s="106">
        <f t="shared" si="204"/>
        <v>0</v>
      </c>
    </row>
    <row r="134" spans="1:60" ht="108" x14ac:dyDescent="0.3">
      <c r="A134" s="19" t="s">
        <v>709</v>
      </c>
      <c r="B134" s="19" t="s">
        <v>285</v>
      </c>
      <c r="C134" s="82" t="s">
        <v>30</v>
      </c>
      <c r="D134" s="21" t="s">
        <v>537</v>
      </c>
      <c r="E134" s="59" t="s">
        <v>1086</v>
      </c>
      <c r="F134" s="24" t="s">
        <v>600</v>
      </c>
      <c r="G134" s="24" t="s">
        <v>626</v>
      </c>
      <c r="H134" s="24" t="s">
        <v>626</v>
      </c>
      <c r="I134" s="24" t="s">
        <v>626</v>
      </c>
      <c r="J134" s="24" t="s">
        <v>626</v>
      </c>
      <c r="K134" s="24" t="s">
        <v>626</v>
      </c>
      <c r="L134" s="63">
        <v>1</v>
      </c>
      <c r="M134" s="63" t="s">
        <v>613</v>
      </c>
      <c r="N134" s="64" t="s">
        <v>612</v>
      </c>
      <c r="O134" s="58" t="s">
        <v>12</v>
      </c>
      <c r="P134" s="25" t="s">
        <v>743</v>
      </c>
      <c r="Q134" s="65" t="s">
        <v>611</v>
      </c>
      <c r="R134" s="64" t="s">
        <v>610</v>
      </c>
      <c r="S134" s="27" t="s">
        <v>734</v>
      </c>
      <c r="T134" s="27" t="s">
        <v>605</v>
      </c>
      <c r="U134" s="100" t="s">
        <v>300</v>
      </c>
      <c r="V134" s="129">
        <v>0</v>
      </c>
      <c r="W134" s="230">
        <v>0</v>
      </c>
      <c r="X134" s="129">
        <v>0</v>
      </c>
      <c r="Y134" s="230">
        <v>0</v>
      </c>
      <c r="Z134" s="129">
        <f>(100/9)</f>
        <v>11.111111111111111</v>
      </c>
      <c r="AA134" s="230">
        <v>0</v>
      </c>
      <c r="AB134" s="141">
        <f t="shared" si="199"/>
        <v>11.111111111111111</v>
      </c>
      <c r="AC134" s="141">
        <f t="shared" si="199"/>
        <v>0</v>
      </c>
      <c r="AD134" s="142" t="s">
        <v>689</v>
      </c>
      <c r="AE134" s="228">
        <f>(100/9)</f>
        <v>11.111111111111111</v>
      </c>
      <c r="AF134" s="143">
        <v>0</v>
      </c>
      <c r="AG134" s="228">
        <f>(100/9)</f>
        <v>11.111111111111111</v>
      </c>
      <c r="AH134" s="143">
        <v>0</v>
      </c>
      <c r="AI134" s="228">
        <f>(100/9)</f>
        <v>11.111111111111111</v>
      </c>
      <c r="AJ134" s="143">
        <v>0</v>
      </c>
      <c r="AK134" s="141">
        <f t="shared" si="200"/>
        <v>33.333333333333329</v>
      </c>
      <c r="AL134" s="141">
        <f t="shared" si="200"/>
        <v>0</v>
      </c>
      <c r="AM134" s="142" t="s">
        <v>689</v>
      </c>
      <c r="AN134" s="228">
        <f>(100/9)</f>
        <v>11.111111111111111</v>
      </c>
      <c r="AO134" s="143">
        <v>0</v>
      </c>
      <c r="AP134" s="228">
        <f>(100/9)</f>
        <v>11.111111111111111</v>
      </c>
      <c r="AQ134" s="143">
        <v>0</v>
      </c>
      <c r="AR134" s="228">
        <f>(100/9)</f>
        <v>11.111111111111111</v>
      </c>
      <c r="AS134" s="143">
        <v>0</v>
      </c>
      <c r="AT134" s="141">
        <f t="shared" si="201"/>
        <v>33.333333333333329</v>
      </c>
      <c r="AU134" s="141">
        <f t="shared" si="201"/>
        <v>0</v>
      </c>
      <c r="AV134" s="142" t="s">
        <v>689</v>
      </c>
      <c r="AW134" s="228">
        <f>(100/9)</f>
        <v>11.111111111111111</v>
      </c>
      <c r="AX134" s="143">
        <v>0</v>
      </c>
      <c r="AY134" s="228">
        <f>(100/9)</f>
        <v>11.111111111111111</v>
      </c>
      <c r="AZ134" s="143">
        <v>0</v>
      </c>
      <c r="BA134" s="228">
        <v>0</v>
      </c>
      <c r="BB134" s="143">
        <v>0</v>
      </c>
      <c r="BC134" s="141">
        <f t="shared" si="202"/>
        <v>22.222222222222221</v>
      </c>
      <c r="BD134" s="141">
        <f t="shared" si="202"/>
        <v>0</v>
      </c>
      <c r="BE134" s="142" t="s">
        <v>689</v>
      </c>
      <c r="BF134" s="136">
        <f t="shared" si="203"/>
        <v>100</v>
      </c>
      <c r="BG134" s="137">
        <f t="shared" si="203"/>
        <v>0</v>
      </c>
      <c r="BH134" s="106">
        <f t="shared" si="204"/>
        <v>0</v>
      </c>
    </row>
    <row r="135" spans="1:60" ht="94.5" x14ac:dyDescent="0.3">
      <c r="A135" s="19" t="s">
        <v>709</v>
      </c>
      <c r="B135" s="19" t="s">
        <v>285</v>
      </c>
      <c r="C135" s="82" t="s">
        <v>30</v>
      </c>
      <c r="D135" s="21" t="s">
        <v>537</v>
      </c>
      <c r="E135" s="20" t="s">
        <v>345</v>
      </c>
      <c r="F135" s="24" t="s">
        <v>600</v>
      </c>
      <c r="G135" s="24" t="s">
        <v>626</v>
      </c>
      <c r="H135" s="24" t="s">
        <v>626</v>
      </c>
      <c r="I135" s="24" t="s">
        <v>626</v>
      </c>
      <c r="J135" s="24" t="s">
        <v>626</v>
      </c>
      <c r="K135" s="24" t="s">
        <v>626</v>
      </c>
      <c r="L135" s="23">
        <v>1</v>
      </c>
      <c r="M135" s="25" t="s">
        <v>346</v>
      </c>
      <c r="N135" s="25" t="s">
        <v>347</v>
      </c>
      <c r="O135" s="25" t="s">
        <v>28</v>
      </c>
      <c r="P135" s="25" t="s">
        <v>743</v>
      </c>
      <c r="Q135" s="26" t="s">
        <v>609</v>
      </c>
      <c r="R135" s="25" t="s">
        <v>344</v>
      </c>
      <c r="S135" s="27" t="s">
        <v>734</v>
      </c>
      <c r="T135" s="27" t="s">
        <v>605</v>
      </c>
      <c r="U135" s="100" t="s">
        <v>300</v>
      </c>
      <c r="V135" s="150">
        <v>20</v>
      </c>
      <c r="W135" s="150">
        <v>0</v>
      </c>
      <c r="X135" s="150">
        <v>30</v>
      </c>
      <c r="Y135" s="150">
        <v>0</v>
      </c>
      <c r="Z135" s="150">
        <f>(100*41.82)/100</f>
        <v>41.82</v>
      </c>
      <c r="AA135" s="150">
        <v>0</v>
      </c>
      <c r="AB135" s="151">
        <f t="shared" si="199"/>
        <v>91.82</v>
      </c>
      <c r="AC135" s="151">
        <f t="shared" si="199"/>
        <v>0</v>
      </c>
      <c r="AD135" s="152" t="s">
        <v>689</v>
      </c>
      <c r="AE135" s="150">
        <f>(10/11)</f>
        <v>0.90909090909090906</v>
      </c>
      <c r="AF135" s="150">
        <v>0</v>
      </c>
      <c r="AG135" s="150">
        <f>(10/11)</f>
        <v>0.90909090909090906</v>
      </c>
      <c r="AH135" s="150">
        <v>0</v>
      </c>
      <c r="AI135" s="150">
        <f>(10/11)</f>
        <v>0.90909090909090906</v>
      </c>
      <c r="AJ135" s="150">
        <v>0</v>
      </c>
      <c r="AK135" s="151">
        <f t="shared" si="200"/>
        <v>2.7272727272727271</v>
      </c>
      <c r="AL135" s="151">
        <f t="shared" si="200"/>
        <v>0</v>
      </c>
      <c r="AM135" s="152" t="s">
        <v>689</v>
      </c>
      <c r="AN135" s="150">
        <f>(10/11)</f>
        <v>0.90909090909090906</v>
      </c>
      <c r="AO135" s="150">
        <v>0</v>
      </c>
      <c r="AP135" s="150">
        <f>(10/11)</f>
        <v>0.90909090909090906</v>
      </c>
      <c r="AQ135" s="150">
        <v>0</v>
      </c>
      <c r="AR135" s="150">
        <f>(10/11)</f>
        <v>0.90909090909090906</v>
      </c>
      <c r="AS135" s="163">
        <v>0</v>
      </c>
      <c r="AT135" s="151">
        <f t="shared" si="201"/>
        <v>2.7272727272727271</v>
      </c>
      <c r="AU135" s="151">
        <f t="shared" si="201"/>
        <v>0</v>
      </c>
      <c r="AV135" s="152" t="s">
        <v>689</v>
      </c>
      <c r="AW135" s="150">
        <f>(10/11)</f>
        <v>0.90909090909090906</v>
      </c>
      <c r="AX135" s="150">
        <v>0</v>
      </c>
      <c r="AY135" s="150">
        <f>(10/11)</f>
        <v>0.90909090909090906</v>
      </c>
      <c r="AZ135" s="150">
        <v>0</v>
      </c>
      <c r="BA135" s="150">
        <f>(10/11)</f>
        <v>0.90909090909090906</v>
      </c>
      <c r="BB135" s="150">
        <v>0</v>
      </c>
      <c r="BC135" s="151">
        <f t="shared" si="202"/>
        <v>2.7272727272727271</v>
      </c>
      <c r="BD135" s="151">
        <f t="shared" si="202"/>
        <v>0</v>
      </c>
      <c r="BE135" s="152" t="s">
        <v>689</v>
      </c>
      <c r="BF135" s="164">
        <f t="shared" si="203"/>
        <v>100.00181818181819</v>
      </c>
      <c r="BG135" s="165">
        <f t="shared" si="203"/>
        <v>0</v>
      </c>
      <c r="BH135" s="8">
        <f>IF(AND(BG135&gt;0,BF135&gt;0),BG135/BF135,0)</f>
        <v>0</v>
      </c>
    </row>
    <row r="136" spans="1:60" ht="94.5" x14ac:dyDescent="0.3">
      <c r="A136" s="19" t="s">
        <v>709</v>
      </c>
      <c r="B136" s="19" t="s">
        <v>285</v>
      </c>
      <c r="C136" s="82" t="s">
        <v>30</v>
      </c>
      <c r="D136" s="21" t="s">
        <v>537</v>
      </c>
      <c r="E136" s="21" t="s">
        <v>603</v>
      </c>
      <c r="F136" s="24" t="s">
        <v>600</v>
      </c>
      <c r="G136" s="24" t="s">
        <v>626</v>
      </c>
      <c r="H136" s="24" t="s">
        <v>626</v>
      </c>
      <c r="I136" s="24" t="s">
        <v>626</v>
      </c>
      <c r="J136" s="24" t="s">
        <v>626</v>
      </c>
      <c r="K136" s="24" t="s">
        <v>626</v>
      </c>
      <c r="L136" s="19">
        <v>1200</v>
      </c>
      <c r="M136" s="19" t="s">
        <v>608</v>
      </c>
      <c r="N136" s="58" t="s">
        <v>1087</v>
      </c>
      <c r="O136" s="58" t="s">
        <v>12</v>
      </c>
      <c r="P136" s="25" t="s">
        <v>743</v>
      </c>
      <c r="Q136" s="87" t="s">
        <v>607</v>
      </c>
      <c r="R136" s="64" t="s">
        <v>606</v>
      </c>
      <c r="S136" s="27" t="s">
        <v>734</v>
      </c>
      <c r="T136" s="27" t="s">
        <v>605</v>
      </c>
      <c r="U136" s="103" t="s">
        <v>604</v>
      </c>
      <c r="V136" s="124">
        <f>(100/12)</f>
        <v>8.3333333333333339</v>
      </c>
      <c r="W136" s="121">
        <v>0</v>
      </c>
      <c r="X136" s="124">
        <f>(100/12)</f>
        <v>8.3333333333333339</v>
      </c>
      <c r="Y136" s="121">
        <v>0</v>
      </c>
      <c r="Z136" s="124">
        <f>(100/12)</f>
        <v>8.3333333333333339</v>
      </c>
      <c r="AA136" s="121">
        <v>0</v>
      </c>
      <c r="AB136" s="119">
        <f t="shared" si="199"/>
        <v>25</v>
      </c>
      <c r="AC136" s="119">
        <f t="shared" si="199"/>
        <v>0</v>
      </c>
      <c r="AD136" s="114" t="s">
        <v>689</v>
      </c>
      <c r="AE136" s="228">
        <f>(100/12)</f>
        <v>8.3333333333333339</v>
      </c>
      <c r="AF136" s="121">
        <v>0</v>
      </c>
      <c r="AG136" s="228">
        <f>(100/12)</f>
        <v>8.3333333333333339</v>
      </c>
      <c r="AH136" s="121">
        <v>0</v>
      </c>
      <c r="AI136" s="228">
        <f>(100/12)</f>
        <v>8.3333333333333339</v>
      </c>
      <c r="AJ136" s="121">
        <v>0</v>
      </c>
      <c r="AK136" s="119">
        <f t="shared" si="200"/>
        <v>25</v>
      </c>
      <c r="AL136" s="119">
        <f t="shared" si="200"/>
        <v>0</v>
      </c>
      <c r="AM136" s="114" t="s">
        <v>689</v>
      </c>
      <c r="AN136" s="228">
        <f>(100/12)</f>
        <v>8.3333333333333339</v>
      </c>
      <c r="AO136" s="121">
        <v>0</v>
      </c>
      <c r="AP136" s="228">
        <f>(100/12)</f>
        <v>8.3333333333333339</v>
      </c>
      <c r="AQ136" s="121">
        <v>0</v>
      </c>
      <c r="AR136" s="228">
        <f>(100/12)</f>
        <v>8.3333333333333339</v>
      </c>
      <c r="AS136" s="121">
        <v>0</v>
      </c>
      <c r="AT136" s="119">
        <f t="shared" si="201"/>
        <v>25</v>
      </c>
      <c r="AU136" s="119">
        <f t="shared" si="201"/>
        <v>0</v>
      </c>
      <c r="AV136" s="114" t="s">
        <v>689</v>
      </c>
      <c r="AW136" s="228">
        <f>(100/12)</f>
        <v>8.3333333333333339</v>
      </c>
      <c r="AX136" s="121">
        <v>0</v>
      </c>
      <c r="AY136" s="228">
        <f>(100/12)</f>
        <v>8.3333333333333339</v>
      </c>
      <c r="AZ136" s="121">
        <v>0</v>
      </c>
      <c r="BA136" s="228">
        <f>(100/12)</f>
        <v>8.3333333333333339</v>
      </c>
      <c r="BB136" s="121">
        <v>0</v>
      </c>
      <c r="BC136" s="119">
        <f t="shared" si="202"/>
        <v>25</v>
      </c>
      <c r="BD136" s="119">
        <f t="shared" si="202"/>
        <v>0</v>
      </c>
      <c r="BE136" s="114" t="s">
        <v>689</v>
      </c>
      <c r="BF136" s="144">
        <f t="shared" si="203"/>
        <v>100</v>
      </c>
      <c r="BG136" s="145">
        <f t="shared" si="203"/>
        <v>0</v>
      </c>
      <c r="BH136" s="106">
        <f t="shared" si="204"/>
        <v>0</v>
      </c>
    </row>
    <row r="137" spans="1:60" ht="135" x14ac:dyDescent="0.3">
      <c r="A137" s="34" t="s">
        <v>714</v>
      </c>
      <c r="B137" s="34" t="s">
        <v>280</v>
      </c>
      <c r="C137" s="20" t="s">
        <v>534</v>
      </c>
      <c r="D137" s="20" t="s">
        <v>535</v>
      </c>
      <c r="E137" s="20" t="s">
        <v>345</v>
      </c>
      <c r="F137" s="33" t="s">
        <v>600</v>
      </c>
      <c r="G137" s="33" t="s">
        <v>626</v>
      </c>
      <c r="H137" s="33" t="s">
        <v>626</v>
      </c>
      <c r="I137" s="33" t="s">
        <v>626</v>
      </c>
      <c r="J137" s="33" t="s">
        <v>626</v>
      </c>
      <c r="K137" s="33" t="s">
        <v>626</v>
      </c>
      <c r="L137" s="35">
        <v>1</v>
      </c>
      <c r="M137" s="25" t="s">
        <v>346</v>
      </c>
      <c r="N137" s="25" t="s">
        <v>347</v>
      </c>
      <c r="O137" s="25" t="s">
        <v>28</v>
      </c>
      <c r="P137" s="25" t="s">
        <v>1100</v>
      </c>
      <c r="Q137" s="26" t="s">
        <v>348</v>
      </c>
      <c r="R137" s="25" t="s">
        <v>344</v>
      </c>
      <c r="S137" s="27" t="s">
        <v>731</v>
      </c>
      <c r="T137" s="34" t="s">
        <v>15</v>
      </c>
      <c r="U137" s="101" t="s">
        <v>29</v>
      </c>
      <c r="V137" s="150">
        <v>20</v>
      </c>
      <c r="W137" s="150">
        <v>0</v>
      </c>
      <c r="X137" s="150">
        <v>30</v>
      </c>
      <c r="Y137" s="150">
        <v>0</v>
      </c>
      <c r="Z137" s="150">
        <f>(100*41.82)/100</f>
        <v>41.82</v>
      </c>
      <c r="AA137" s="150">
        <v>0</v>
      </c>
      <c r="AB137" s="151">
        <f t="shared" si="199"/>
        <v>91.82</v>
      </c>
      <c r="AC137" s="151">
        <f t="shared" si="199"/>
        <v>0</v>
      </c>
      <c r="AD137" s="152" t="s">
        <v>689</v>
      </c>
      <c r="AE137" s="150">
        <f>(10/11)</f>
        <v>0.90909090909090906</v>
      </c>
      <c r="AF137" s="150">
        <v>0</v>
      </c>
      <c r="AG137" s="150">
        <f>(10/11)</f>
        <v>0.90909090909090906</v>
      </c>
      <c r="AH137" s="150">
        <v>0</v>
      </c>
      <c r="AI137" s="150">
        <f>(10/11)</f>
        <v>0.90909090909090906</v>
      </c>
      <c r="AJ137" s="150">
        <v>0</v>
      </c>
      <c r="AK137" s="151">
        <f t="shared" si="200"/>
        <v>2.7272727272727271</v>
      </c>
      <c r="AL137" s="151">
        <f t="shared" si="200"/>
        <v>0</v>
      </c>
      <c r="AM137" s="152" t="s">
        <v>689</v>
      </c>
      <c r="AN137" s="150">
        <f>(10/11)</f>
        <v>0.90909090909090906</v>
      </c>
      <c r="AO137" s="150">
        <v>0</v>
      </c>
      <c r="AP137" s="150">
        <f>(10/11)</f>
        <v>0.90909090909090906</v>
      </c>
      <c r="AQ137" s="150">
        <v>0</v>
      </c>
      <c r="AR137" s="150">
        <f>(10/11)</f>
        <v>0.90909090909090906</v>
      </c>
      <c r="AS137" s="163">
        <v>0</v>
      </c>
      <c r="AT137" s="151">
        <f t="shared" si="201"/>
        <v>2.7272727272727271</v>
      </c>
      <c r="AU137" s="151">
        <f t="shared" si="201"/>
        <v>0</v>
      </c>
      <c r="AV137" s="152" t="s">
        <v>689</v>
      </c>
      <c r="AW137" s="150">
        <f>(10/11)</f>
        <v>0.90909090909090906</v>
      </c>
      <c r="AX137" s="150">
        <v>0</v>
      </c>
      <c r="AY137" s="150">
        <f>(10/11)</f>
        <v>0.90909090909090906</v>
      </c>
      <c r="AZ137" s="150">
        <v>0</v>
      </c>
      <c r="BA137" s="150">
        <f>(10/11)</f>
        <v>0.90909090909090906</v>
      </c>
      <c r="BB137" s="150">
        <v>0</v>
      </c>
      <c r="BC137" s="151">
        <f t="shared" si="202"/>
        <v>2.7272727272727271</v>
      </c>
      <c r="BD137" s="151">
        <f t="shared" si="202"/>
        <v>0</v>
      </c>
      <c r="BE137" s="152" t="s">
        <v>689</v>
      </c>
      <c r="BF137" s="164">
        <f t="shared" si="203"/>
        <v>100.00181818181819</v>
      </c>
      <c r="BG137" s="165">
        <f t="shared" si="203"/>
        <v>0</v>
      </c>
      <c r="BH137" s="8">
        <f t="shared" si="204"/>
        <v>0</v>
      </c>
    </row>
    <row r="138" spans="1:60" ht="135" x14ac:dyDescent="0.3">
      <c r="A138" s="34" t="s">
        <v>720</v>
      </c>
      <c r="B138" s="34" t="s">
        <v>573</v>
      </c>
      <c r="C138" s="20" t="s">
        <v>534</v>
      </c>
      <c r="D138" s="20" t="s">
        <v>535</v>
      </c>
      <c r="E138" s="20" t="s">
        <v>345</v>
      </c>
      <c r="F138" s="33" t="s">
        <v>600</v>
      </c>
      <c r="G138" s="33" t="s">
        <v>626</v>
      </c>
      <c r="H138" s="33" t="s">
        <v>626</v>
      </c>
      <c r="I138" s="33" t="s">
        <v>626</v>
      </c>
      <c r="J138" s="33" t="s">
        <v>626</v>
      </c>
      <c r="K138" s="33" t="s">
        <v>626</v>
      </c>
      <c r="L138" s="35">
        <v>1</v>
      </c>
      <c r="M138" s="25" t="s">
        <v>346</v>
      </c>
      <c r="N138" s="25" t="s">
        <v>347</v>
      </c>
      <c r="O138" s="25" t="s">
        <v>28</v>
      </c>
      <c r="P138" s="25" t="s">
        <v>1100</v>
      </c>
      <c r="Q138" s="26" t="s">
        <v>348</v>
      </c>
      <c r="R138" s="25" t="s">
        <v>344</v>
      </c>
      <c r="S138" s="27" t="s">
        <v>731</v>
      </c>
      <c r="T138" s="34" t="s">
        <v>15</v>
      </c>
      <c r="U138" s="101" t="s">
        <v>29</v>
      </c>
      <c r="V138" s="150">
        <v>20</v>
      </c>
      <c r="W138" s="150">
        <v>0</v>
      </c>
      <c r="X138" s="150">
        <v>30</v>
      </c>
      <c r="Y138" s="150">
        <v>0</v>
      </c>
      <c r="Z138" s="150">
        <f t="shared" ref="Z138:Z143" si="205">(100*41.82)/100</f>
        <v>41.82</v>
      </c>
      <c r="AA138" s="150">
        <v>0</v>
      </c>
      <c r="AB138" s="151">
        <f t="shared" ref="AB138:AB143" si="206">V138+X138+Z138</f>
        <v>91.82</v>
      </c>
      <c r="AC138" s="151">
        <f t="shared" ref="AC138:AC143" si="207">W138+Y138+AA138</f>
        <v>0</v>
      </c>
      <c r="AD138" s="152" t="s">
        <v>689</v>
      </c>
      <c r="AE138" s="150">
        <f t="shared" ref="AE138:AE143" si="208">(10/11)</f>
        <v>0.90909090909090906</v>
      </c>
      <c r="AF138" s="150">
        <v>0</v>
      </c>
      <c r="AG138" s="150">
        <f t="shared" ref="AG138:AG143" si="209">(10/11)</f>
        <v>0.90909090909090906</v>
      </c>
      <c r="AH138" s="150">
        <v>0</v>
      </c>
      <c r="AI138" s="150">
        <f t="shared" ref="AI138:AI143" si="210">(10/11)</f>
        <v>0.90909090909090906</v>
      </c>
      <c r="AJ138" s="150">
        <v>0</v>
      </c>
      <c r="AK138" s="151">
        <f t="shared" ref="AK138:AK143" si="211">AE138+AG138+AI138</f>
        <v>2.7272727272727271</v>
      </c>
      <c r="AL138" s="151">
        <f t="shared" ref="AL138:AL143" si="212">AF138+AH138+AJ138</f>
        <v>0</v>
      </c>
      <c r="AM138" s="152" t="s">
        <v>689</v>
      </c>
      <c r="AN138" s="150">
        <f t="shared" ref="AN138:AN143" si="213">(10/11)</f>
        <v>0.90909090909090906</v>
      </c>
      <c r="AO138" s="150">
        <v>0</v>
      </c>
      <c r="AP138" s="150">
        <f t="shared" ref="AP138:AP143" si="214">(10/11)</f>
        <v>0.90909090909090906</v>
      </c>
      <c r="AQ138" s="150">
        <v>0</v>
      </c>
      <c r="AR138" s="150">
        <f t="shared" ref="AR138:AR143" si="215">(10/11)</f>
        <v>0.90909090909090906</v>
      </c>
      <c r="AS138" s="163">
        <v>0</v>
      </c>
      <c r="AT138" s="151">
        <f t="shared" ref="AT138:AT143" si="216">AN138+AP138+AR138</f>
        <v>2.7272727272727271</v>
      </c>
      <c r="AU138" s="151">
        <f t="shared" ref="AU138:AU143" si="217">AO138+AQ138+AS138</f>
        <v>0</v>
      </c>
      <c r="AV138" s="152" t="s">
        <v>689</v>
      </c>
      <c r="AW138" s="150">
        <f t="shared" ref="AW138:AW143" si="218">(10/11)</f>
        <v>0.90909090909090906</v>
      </c>
      <c r="AX138" s="150">
        <v>0</v>
      </c>
      <c r="AY138" s="150">
        <f t="shared" ref="AY138:AY143" si="219">(10/11)</f>
        <v>0.90909090909090906</v>
      </c>
      <c r="AZ138" s="150">
        <v>0</v>
      </c>
      <c r="BA138" s="150">
        <f t="shared" ref="BA138:BA143" si="220">(10/11)</f>
        <v>0.90909090909090906</v>
      </c>
      <c r="BB138" s="150">
        <v>0</v>
      </c>
      <c r="BC138" s="151">
        <f t="shared" ref="BC138:BC143" si="221">AW138+AY138+BA138</f>
        <v>2.7272727272727271</v>
      </c>
      <c r="BD138" s="151">
        <f t="shared" ref="BD138:BD143" si="222">AX138+AZ138+BB138</f>
        <v>0</v>
      </c>
      <c r="BE138" s="152" t="s">
        <v>689</v>
      </c>
      <c r="BF138" s="164">
        <f t="shared" ref="BF138:BF143" si="223">AB138+AK138+AT138+BC138</f>
        <v>100.00181818181819</v>
      </c>
      <c r="BG138" s="165">
        <f t="shared" ref="BG138:BG143" si="224">AC138+AL138+AU138+BD138</f>
        <v>0</v>
      </c>
      <c r="BH138" s="8">
        <f t="shared" ref="BH138:BH143" si="225">IF(AND(BG138&gt;0,BF138&gt;0),BG138/BF138,0)</f>
        <v>0</v>
      </c>
    </row>
    <row r="139" spans="1:60" ht="135" x14ac:dyDescent="0.3">
      <c r="A139" s="34" t="s">
        <v>718</v>
      </c>
      <c r="B139" s="34" t="s">
        <v>280</v>
      </c>
      <c r="C139" s="20" t="s">
        <v>534</v>
      </c>
      <c r="D139" s="20" t="s">
        <v>535</v>
      </c>
      <c r="E139" s="20" t="s">
        <v>345</v>
      </c>
      <c r="F139" s="33" t="s">
        <v>600</v>
      </c>
      <c r="G139" s="33" t="s">
        <v>626</v>
      </c>
      <c r="H139" s="33" t="s">
        <v>626</v>
      </c>
      <c r="I139" s="33" t="s">
        <v>626</v>
      </c>
      <c r="J139" s="33" t="s">
        <v>626</v>
      </c>
      <c r="K139" s="33" t="s">
        <v>626</v>
      </c>
      <c r="L139" s="35">
        <v>1</v>
      </c>
      <c r="M139" s="25" t="s">
        <v>346</v>
      </c>
      <c r="N139" s="25" t="s">
        <v>347</v>
      </c>
      <c r="O139" s="25" t="s">
        <v>28</v>
      </c>
      <c r="P139" s="25" t="s">
        <v>1100</v>
      </c>
      <c r="Q139" s="26" t="s">
        <v>348</v>
      </c>
      <c r="R139" s="25" t="s">
        <v>344</v>
      </c>
      <c r="S139" s="27" t="s">
        <v>731</v>
      </c>
      <c r="T139" s="34" t="s">
        <v>15</v>
      </c>
      <c r="U139" s="101" t="s">
        <v>29</v>
      </c>
      <c r="V139" s="150">
        <v>20</v>
      </c>
      <c r="W139" s="150">
        <v>0</v>
      </c>
      <c r="X139" s="150">
        <v>30</v>
      </c>
      <c r="Y139" s="150">
        <v>0</v>
      </c>
      <c r="Z139" s="150">
        <f t="shared" si="205"/>
        <v>41.82</v>
      </c>
      <c r="AA139" s="150">
        <v>0</v>
      </c>
      <c r="AB139" s="151">
        <f t="shared" si="206"/>
        <v>91.82</v>
      </c>
      <c r="AC139" s="151">
        <f t="shared" si="207"/>
        <v>0</v>
      </c>
      <c r="AD139" s="152" t="s">
        <v>689</v>
      </c>
      <c r="AE139" s="150">
        <f t="shared" si="208"/>
        <v>0.90909090909090906</v>
      </c>
      <c r="AF139" s="150">
        <v>0</v>
      </c>
      <c r="AG139" s="150">
        <f t="shared" si="209"/>
        <v>0.90909090909090906</v>
      </c>
      <c r="AH139" s="150">
        <v>0</v>
      </c>
      <c r="AI139" s="150">
        <f t="shared" si="210"/>
        <v>0.90909090909090906</v>
      </c>
      <c r="AJ139" s="150">
        <v>0</v>
      </c>
      <c r="AK139" s="151">
        <f t="shared" si="211"/>
        <v>2.7272727272727271</v>
      </c>
      <c r="AL139" s="151">
        <f t="shared" si="212"/>
        <v>0</v>
      </c>
      <c r="AM139" s="152" t="s">
        <v>689</v>
      </c>
      <c r="AN139" s="150">
        <f t="shared" si="213"/>
        <v>0.90909090909090906</v>
      </c>
      <c r="AO139" s="150">
        <v>0</v>
      </c>
      <c r="AP139" s="150">
        <f t="shared" si="214"/>
        <v>0.90909090909090906</v>
      </c>
      <c r="AQ139" s="150">
        <v>0</v>
      </c>
      <c r="AR139" s="150">
        <f t="shared" si="215"/>
        <v>0.90909090909090906</v>
      </c>
      <c r="AS139" s="163">
        <v>0</v>
      </c>
      <c r="AT139" s="151">
        <f t="shared" si="216"/>
        <v>2.7272727272727271</v>
      </c>
      <c r="AU139" s="151">
        <f t="shared" si="217"/>
        <v>0</v>
      </c>
      <c r="AV139" s="152" t="s">
        <v>689</v>
      </c>
      <c r="AW139" s="150">
        <f t="shared" si="218"/>
        <v>0.90909090909090906</v>
      </c>
      <c r="AX139" s="150">
        <v>0</v>
      </c>
      <c r="AY139" s="150">
        <f t="shared" si="219"/>
        <v>0.90909090909090906</v>
      </c>
      <c r="AZ139" s="150">
        <v>0</v>
      </c>
      <c r="BA139" s="150">
        <f t="shared" si="220"/>
        <v>0.90909090909090906</v>
      </c>
      <c r="BB139" s="150">
        <v>0</v>
      </c>
      <c r="BC139" s="151">
        <f t="shared" si="221"/>
        <v>2.7272727272727271</v>
      </c>
      <c r="BD139" s="151">
        <f t="shared" si="222"/>
        <v>0</v>
      </c>
      <c r="BE139" s="152" t="s">
        <v>689</v>
      </c>
      <c r="BF139" s="164">
        <f t="shared" si="223"/>
        <v>100.00181818181819</v>
      </c>
      <c r="BG139" s="165">
        <f t="shared" si="224"/>
        <v>0</v>
      </c>
      <c r="BH139" s="8">
        <f t="shared" si="225"/>
        <v>0</v>
      </c>
    </row>
    <row r="140" spans="1:60" ht="135" x14ac:dyDescent="0.3">
      <c r="A140" s="34" t="s">
        <v>1070</v>
      </c>
      <c r="B140" s="34" t="s">
        <v>280</v>
      </c>
      <c r="C140" s="20" t="s">
        <v>534</v>
      </c>
      <c r="D140" s="20" t="s">
        <v>535</v>
      </c>
      <c r="E140" s="20" t="s">
        <v>345</v>
      </c>
      <c r="F140" s="33" t="s">
        <v>600</v>
      </c>
      <c r="G140" s="33" t="s">
        <v>626</v>
      </c>
      <c r="H140" s="33" t="s">
        <v>626</v>
      </c>
      <c r="I140" s="33" t="s">
        <v>626</v>
      </c>
      <c r="J140" s="33" t="s">
        <v>626</v>
      </c>
      <c r="K140" s="33" t="s">
        <v>626</v>
      </c>
      <c r="L140" s="35">
        <v>1</v>
      </c>
      <c r="M140" s="25" t="s">
        <v>346</v>
      </c>
      <c r="N140" s="25" t="s">
        <v>347</v>
      </c>
      <c r="O140" s="25" t="s">
        <v>28</v>
      </c>
      <c r="P140" s="25" t="s">
        <v>1100</v>
      </c>
      <c r="Q140" s="26" t="s">
        <v>348</v>
      </c>
      <c r="R140" s="25" t="s">
        <v>344</v>
      </c>
      <c r="S140" s="27" t="s">
        <v>731</v>
      </c>
      <c r="T140" s="34" t="s">
        <v>15</v>
      </c>
      <c r="U140" s="101" t="s">
        <v>29</v>
      </c>
      <c r="V140" s="150">
        <v>20</v>
      </c>
      <c r="W140" s="150">
        <v>0</v>
      </c>
      <c r="X140" s="150">
        <v>30</v>
      </c>
      <c r="Y140" s="150">
        <v>0</v>
      </c>
      <c r="Z140" s="150">
        <f t="shared" si="205"/>
        <v>41.82</v>
      </c>
      <c r="AA140" s="150">
        <v>0</v>
      </c>
      <c r="AB140" s="151">
        <f t="shared" si="206"/>
        <v>91.82</v>
      </c>
      <c r="AC140" s="151">
        <f t="shared" si="207"/>
        <v>0</v>
      </c>
      <c r="AD140" s="152" t="s">
        <v>689</v>
      </c>
      <c r="AE140" s="150">
        <f t="shared" si="208"/>
        <v>0.90909090909090906</v>
      </c>
      <c r="AF140" s="150">
        <v>0</v>
      </c>
      <c r="AG140" s="150">
        <f t="shared" si="209"/>
        <v>0.90909090909090906</v>
      </c>
      <c r="AH140" s="150">
        <v>0</v>
      </c>
      <c r="AI140" s="150">
        <f t="shared" si="210"/>
        <v>0.90909090909090906</v>
      </c>
      <c r="AJ140" s="150">
        <v>0</v>
      </c>
      <c r="AK140" s="151">
        <f t="shared" si="211"/>
        <v>2.7272727272727271</v>
      </c>
      <c r="AL140" s="151">
        <f t="shared" si="212"/>
        <v>0</v>
      </c>
      <c r="AM140" s="152" t="s">
        <v>689</v>
      </c>
      <c r="AN140" s="150">
        <f t="shared" si="213"/>
        <v>0.90909090909090906</v>
      </c>
      <c r="AO140" s="150">
        <v>0</v>
      </c>
      <c r="AP140" s="150">
        <f t="shared" si="214"/>
        <v>0.90909090909090906</v>
      </c>
      <c r="AQ140" s="150">
        <v>0</v>
      </c>
      <c r="AR140" s="150">
        <f t="shared" si="215"/>
        <v>0.90909090909090906</v>
      </c>
      <c r="AS140" s="163">
        <v>0</v>
      </c>
      <c r="AT140" s="151">
        <f t="shared" si="216"/>
        <v>2.7272727272727271</v>
      </c>
      <c r="AU140" s="151">
        <f t="shared" si="217"/>
        <v>0</v>
      </c>
      <c r="AV140" s="152" t="s">
        <v>689</v>
      </c>
      <c r="AW140" s="150">
        <f t="shared" si="218"/>
        <v>0.90909090909090906</v>
      </c>
      <c r="AX140" s="150">
        <v>0</v>
      </c>
      <c r="AY140" s="150">
        <f t="shared" si="219"/>
        <v>0.90909090909090906</v>
      </c>
      <c r="AZ140" s="150">
        <v>0</v>
      </c>
      <c r="BA140" s="150">
        <f t="shared" si="220"/>
        <v>0.90909090909090906</v>
      </c>
      <c r="BB140" s="150">
        <v>0</v>
      </c>
      <c r="BC140" s="151">
        <f t="shared" si="221"/>
        <v>2.7272727272727271</v>
      </c>
      <c r="BD140" s="151">
        <f t="shared" si="222"/>
        <v>0</v>
      </c>
      <c r="BE140" s="152" t="s">
        <v>689</v>
      </c>
      <c r="BF140" s="164">
        <f t="shared" si="223"/>
        <v>100.00181818181819</v>
      </c>
      <c r="BG140" s="165">
        <f t="shared" si="224"/>
        <v>0</v>
      </c>
      <c r="BH140" s="8">
        <f t="shared" si="225"/>
        <v>0</v>
      </c>
    </row>
    <row r="141" spans="1:60" ht="135" x14ac:dyDescent="0.3">
      <c r="A141" s="34" t="s">
        <v>717</v>
      </c>
      <c r="B141" s="34" t="s">
        <v>280</v>
      </c>
      <c r="C141" s="20" t="s">
        <v>534</v>
      </c>
      <c r="D141" s="20" t="s">
        <v>535</v>
      </c>
      <c r="E141" s="20" t="s">
        <v>345</v>
      </c>
      <c r="F141" s="33" t="s">
        <v>600</v>
      </c>
      <c r="G141" s="33" t="s">
        <v>626</v>
      </c>
      <c r="H141" s="33" t="s">
        <v>626</v>
      </c>
      <c r="I141" s="33" t="s">
        <v>626</v>
      </c>
      <c r="J141" s="33" t="s">
        <v>626</v>
      </c>
      <c r="K141" s="33" t="s">
        <v>626</v>
      </c>
      <c r="L141" s="35">
        <v>1</v>
      </c>
      <c r="M141" s="25" t="s">
        <v>346</v>
      </c>
      <c r="N141" s="25" t="s">
        <v>347</v>
      </c>
      <c r="O141" s="25" t="s">
        <v>28</v>
      </c>
      <c r="P141" s="25" t="s">
        <v>1100</v>
      </c>
      <c r="Q141" s="26" t="s">
        <v>348</v>
      </c>
      <c r="R141" s="25" t="s">
        <v>344</v>
      </c>
      <c r="S141" s="27" t="s">
        <v>731</v>
      </c>
      <c r="T141" s="34" t="s">
        <v>15</v>
      </c>
      <c r="U141" s="101" t="s">
        <v>29</v>
      </c>
      <c r="V141" s="150">
        <v>20</v>
      </c>
      <c r="W141" s="150">
        <v>0</v>
      </c>
      <c r="X141" s="150">
        <v>30</v>
      </c>
      <c r="Y141" s="150">
        <v>0</v>
      </c>
      <c r="Z141" s="150">
        <f t="shared" si="205"/>
        <v>41.82</v>
      </c>
      <c r="AA141" s="150">
        <v>0</v>
      </c>
      <c r="AB141" s="151">
        <f t="shared" si="206"/>
        <v>91.82</v>
      </c>
      <c r="AC141" s="151">
        <f t="shared" si="207"/>
        <v>0</v>
      </c>
      <c r="AD141" s="152" t="s">
        <v>689</v>
      </c>
      <c r="AE141" s="150">
        <f t="shared" si="208"/>
        <v>0.90909090909090906</v>
      </c>
      <c r="AF141" s="150">
        <v>0</v>
      </c>
      <c r="AG141" s="150">
        <f t="shared" si="209"/>
        <v>0.90909090909090906</v>
      </c>
      <c r="AH141" s="150">
        <v>0</v>
      </c>
      <c r="AI141" s="150">
        <f t="shared" si="210"/>
        <v>0.90909090909090906</v>
      </c>
      <c r="AJ141" s="150">
        <v>0</v>
      </c>
      <c r="AK141" s="151">
        <f t="shared" si="211"/>
        <v>2.7272727272727271</v>
      </c>
      <c r="AL141" s="151">
        <f t="shared" si="212"/>
        <v>0</v>
      </c>
      <c r="AM141" s="152" t="s">
        <v>689</v>
      </c>
      <c r="AN141" s="150">
        <f t="shared" si="213"/>
        <v>0.90909090909090906</v>
      </c>
      <c r="AO141" s="150">
        <v>0</v>
      </c>
      <c r="AP141" s="150">
        <f t="shared" si="214"/>
        <v>0.90909090909090906</v>
      </c>
      <c r="AQ141" s="150">
        <v>0</v>
      </c>
      <c r="AR141" s="150">
        <f t="shared" si="215"/>
        <v>0.90909090909090906</v>
      </c>
      <c r="AS141" s="163">
        <v>0</v>
      </c>
      <c r="AT141" s="151">
        <f t="shared" si="216"/>
        <v>2.7272727272727271</v>
      </c>
      <c r="AU141" s="151">
        <f t="shared" si="217"/>
        <v>0</v>
      </c>
      <c r="AV141" s="152" t="s">
        <v>689</v>
      </c>
      <c r="AW141" s="150">
        <f t="shared" si="218"/>
        <v>0.90909090909090906</v>
      </c>
      <c r="AX141" s="150">
        <v>0</v>
      </c>
      <c r="AY141" s="150">
        <f t="shared" si="219"/>
        <v>0.90909090909090906</v>
      </c>
      <c r="AZ141" s="150">
        <v>0</v>
      </c>
      <c r="BA141" s="150">
        <f t="shared" si="220"/>
        <v>0.90909090909090906</v>
      </c>
      <c r="BB141" s="150">
        <v>0</v>
      </c>
      <c r="BC141" s="151">
        <f t="shared" si="221"/>
        <v>2.7272727272727271</v>
      </c>
      <c r="BD141" s="151">
        <f t="shared" si="222"/>
        <v>0</v>
      </c>
      <c r="BE141" s="152" t="s">
        <v>689</v>
      </c>
      <c r="BF141" s="164">
        <f t="shared" si="223"/>
        <v>100.00181818181819</v>
      </c>
      <c r="BG141" s="165">
        <f t="shared" si="224"/>
        <v>0</v>
      </c>
      <c r="BH141" s="8">
        <f t="shared" si="225"/>
        <v>0</v>
      </c>
    </row>
    <row r="142" spans="1:60" ht="135" x14ac:dyDescent="0.3">
      <c r="A142" s="34" t="s">
        <v>719</v>
      </c>
      <c r="B142" s="34" t="s">
        <v>280</v>
      </c>
      <c r="C142" s="20" t="s">
        <v>534</v>
      </c>
      <c r="D142" s="20" t="s">
        <v>535</v>
      </c>
      <c r="E142" s="20" t="s">
        <v>345</v>
      </c>
      <c r="F142" s="33" t="s">
        <v>600</v>
      </c>
      <c r="G142" s="33" t="s">
        <v>626</v>
      </c>
      <c r="H142" s="33" t="s">
        <v>626</v>
      </c>
      <c r="I142" s="33" t="s">
        <v>626</v>
      </c>
      <c r="J142" s="33" t="s">
        <v>626</v>
      </c>
      <c r="K142" s="33" t="s">
        <v>626</v>
      </c>
      <c r="L142" s="35">
        <v>1</v>
      </c>
      <c r="M142" s="25" t="s">
        <v>346</v>
      </c>
      <c r="N142" s="25" t="s">
        <v>347</v>
      </c>
      <c r="O142" s="25" t="s">
        <v>28</v>
      </c>
      <c r="P142" s="25" t="s">
        <v>1100</v>
      </c>
      <c r="Q142" s="26" t="s">
        <v>348</v>
      </c>
      <c r="R142" s="25" t="s">
        <v>344</v>
      </c>
      <c r="S142" s="27" t="s">
        <v>731</v>
      </c>
      <c r="T142" s="34" t="s">
        <v>15</v>
      </c>
      <c r="U142" s="101" t="s">
        <v>29</v>
      </c>
      <c r="V142" s="150">
        <v>20</v>
      </c>
      <c r="W142" s="150">
        <v>0</v>
      </c>
      <c r="X142" s="150">
        <v>30</v>
      </c>
      <c r="Y142" s="150">
        <v>0</v>
      </c>
      <c r="Z142" s="150">
        <f t="shared" si="205"/>
        <v>41.82</v>
      </c>
      <c r="AA142" s="150">
        <v>0</v>
      </c>
      <c r="AB142" s="151">
        <f t="shared" si="206"/>
        <v>91.82</v>
      </c>
      <c r="AC142" s="151">
        <f t="shared" si="207"/>
        <v>0</v>
      </c>
      <c r="AD142" s="152" t="s">
        <v>689</v>
      </c>
      <c r="AE142" s="150">
        <f t="shared" si="208"/>
        <v>0.90909090909090906</v>
      </c>
      <c r="AF142" s="150">
        <v>0</v>
      </c>
      <c r="AG142" s="150">
        <f t="shared" si="209"/>
        <v>0.90909090909090906</v>
      </c>
      <c r="AH142" s="150">
        <v>0</v>
      </c>
      <c r="AI142" s="150">
        <f t="shared" si="210"/>
        <v>0.90909090909090906</v>
      </c>
      <c r="AJ142" s="150">
        <v>0</v>
      </c>
      <c r="AK142" s="151">
        <f t="shared" si="211"/>
        <v>2.7272727272727271</v>
      </c>
      <c r="AL142" s="151">
        <f t="shared" si="212"/>
        <v>0</v>
      </c>
      <c r="AM142" s="152" t="s">
        <v>689</v>
      </c>
      <c r="AN142" s="150">
        <f t="shared" si="213"/>
        <v>0.90909090909090906</v>
      </c>
      <c r="AO142" s="150">
        <v>0</v>
      </c>
      <c r="AP142" s="150">
        <f t="shared" si="214"/>
        <v>0.90909090909090906</v>
      </c>
      <c r="AQ142" s="150">
        <v>0</v>
      </c>
      <c r="AR142" s="150">
        <f t="shared" si="215"/>
        <v>0.90909090909090906</v>
      </c>
      <c r="AS142" s="163">
        <v>0</v>
      </c>
      <c r="AT142" s="151">
        <f t="shared" si="216"/>
        <v>2.7272727272727271</v>
      </c>
      <c r="AU142" s="151">
        <f t="shared" si="217"/>
        <v>0</v>
      </c>
      <c r="AV142" s="152" t="s">
        <v>689</v>
      </c>
      <c r="AW142" s="150">
        <f t="shared" si="218"/>
        <v>0.90909090909090906</v>
      </c>
      <c r="AX142" s="150">
        <v>0</v>
      </c>
      <c r="AY142" s="150">
        <f t="shared" si="219"/>
        <v>0.90909090909090906</v>
      </c>
      <c r="AZ142" s="150">
        <v>0</v>
      </c>
      <c r="BA142" s="150">
        <f t="shared" si="220"/>
        <v>0.90909090909090906</v>
      </c>
      <c r="BB142" s="150">
        <v>0</v>
      </c>
      <c r="BC142" s="151">
        <f t="shared" si="221"/>
        <v>2.7272727272727271</v>
      </c>
      <c r="BD142" s="151">
        <f t="shared" si="222"/>
        <v>0</v>
      </c>
      <c r="BE142" s="152" t="s">
        <v>689</v>
      </c>
      <c r="BF142" s="164">
        <f t="shared" si="223"/>
        <v>100.00181818181819</v>
      </c>
      <c r="BG142" s="165">
        <f t="shared" si="224"/>
        <v>0</v>
      </c>
      <c r="BH142" s="8">
        <f t="shared" si="225"/>
        <v>0</v>
      </c>
    </row>
    <row r="143" spans="1:60" ht="135" x14ac:dyDescent="0.3">
      <c r="A143" s="34" t="s">
        <v>716</v>
      </c>
      <c r="B143" s="34" t="s">
        <v>566</v>
      </c>
      <c r="C143" s="20" t="s">
        <v>534</v>
      </c>
      <c r="D143" s="20" t="s">
        <v>535</v>
      </c>
      <c r="E143" s="20" t="s">
        <v>345</v>
      </c>
      <c r="F143" s="33" t="s">
        <v>600</v>
      </c>
      <c r="G143" s="33" t="s">
        <v>626</v>
      </c>
      <c r="H143" s="33" t="s">
        <v>626</v>
      </c>
      <c r="I143" s="33" t="s">
        <v>626</v>
      </c>
      <c r="J143" s="33" t="s">
        <v>626</v>
      </c>
      <c r="K143" s="33" t="s">
        <v>626</v>
      </c>
      <c r="L143" s="35">
        <v>1</v>
      </c>
      <c r="M143" s="25" t="s">
        <v>346</v>
      </c>
      <c r="N143" s="25" t="s">
        <v>347</v>
      </c>
      <c r="O143" s="25" t="s">
        <v>28</v>
      </c>
      <c r="P143" s="25" t="s">
        <v>1100</v>
      </c>
      <c r="Q143" s="26" t="s">
        <v>348</v>
      </c>
      <c r="R143" s="25" t="s">
        <v>344</v>
      </c>
      <c r="S143" s="27" t="s">
        <v>731</v>
      </c>
      <c r="T143" s="34" t="s">
        <v>15</v>
      </c>
      <c r="U143" s="101" t="s">
        <v>29</v>
      </c>
      <c r="V143" s="150">
        <v>20</v>
      </c>
      <c r="W143" s="150">
        <v>0</v>
      </c>
      <c r="X143" s="150">
        <v>30</v>
      </c>
      <c r="Y143" s="150">
        <v>0</v>
      </c>
      <c r="Z143" s="150">
        <f t="shared" si="205"/>
        <v>41.82</v>
      </c>
      <c r="AA143" s="150">
        <v>0</v>
      </c>
      <c r="AB143" s="151">
        <f t="shared" si="206"/>
        <v>91.82</v>
      </c>
      <c r="AC143" s="151">
        <f t="shared" si="207"/>
        <v>0</v>
      </c>
      <c r="AD143" s="152" t="s">
        <v>689</v>
      </c>
      <c r="AE143" s="150">
        <f t="shared" si="208"/>
        <v>0.90909090909090906</v>
      </c>
      <c r="AF143" s="150">
        <v>0</v>
      </c>
      <c r="AG143" s="150">
        <f t="shared" si="209"/>
        <v>0.90909090909090906</v>
      </c>
      <c r="AH143" s="150">
        <v>0</v>
      </c>
      <c r="AI143" s="150">
        <f t="shared" si="210"/>
        <v>0.90909090909090906</v>
      </c>
      <c r="AJ143" s="150">
        <v>0</v>
      </c>
      <c r="AK143" s="151">
        <f t="shared" si="211"/>
        <v>2.7272727272727271</v>
      </c>
      <c r="AL143" s="151">
        <f t="shared" si="212"/>
        <v>0</v>
      </c>
      <c r="AM143" s="152" t="s">
        <v>689</v>
      </c>
      <c r="AN143" s="150">
        <f t="shared" si="213"/>
        <v>0.90909090909090906</v>
      </c>
      <c r="AO143" s="150">
        <v>0</v>
      </c>
      <c r="AP143" s="150">
        <f t="shared" si="214"/>
        <v>0.90909090909090906</v>
      </c>
      <c r="AQ143" s="150">
        <v>0</v>
      </c>
      <c r="AR143" s="150">
        <f t="shared" si="215"/>
        <v>0.90909090909090906</v>
      </c>
      <c r="AS143" s="163">
        <v>0</v>
      </c>
      <c r="AT143" s="151">
        <f t="shared" si="216"/>
        <v>2.7272727272727271</v>
      </c>
      <c r="AU143" s="151">
        <f t="shared" si="217"/>
        <v>0</v>
      </c>
      <c r="AV143" s="152" t="s">
        <v>689</v>
      </c>
      <c r="AW143" s="150">
        <f t="shared" si="218"/>
        <v>0.90909090909090906</v>
      </c>
      <c r="AX143" s="150">
        <v>0</v>
      </c>
      <c r="AY143" s="150">
        <f t="shared" si="219"/>
        <v>0.90909090909090906</v>
      </c>
      <c r="AZ143" s="150">
        <v>0</v>
      </c>
      <c r="BA143" s="150">
        <f t="shared" si="220"/>
        <v>0.90909090909090906</v>
      </c>
      <c r="BB143" s="150">
        <v>0</v>
      </c>
      <c r="BC143" s="151">
        <f t="shared" si="221"/>
        <v>2.7272727272727271</v>
      </c>
      <c r="BD143" s="151">
        <f t="shared" si="222"/>
        <v>0</v>
      </c>
      <c r="BE143" s="152" t="s">
        <v>689</v>
      </c>
      <c r="BF143" s="164">
        <f t="shared" si="223"/>
        <v>100.00181818181819</v>
      </c>
      <c r="BG143" s="165">
        <f t="shared" si="224"/>
        <v>0</v>
      </c>
      <c r="BH143" s="8">
        <f t="shared" si="225"/>
        <v>0</v>
      </c>
    </row>
  </sheetData>
  <mergeCells count="38">
    <mergeCell ref="E18:E19"/>
    <mergeCell ref="AE11:AF11"/>
    <mergeCell ref="V9:BE9"/>
    <mergeCell ref="BF9:BF12"/>
    <mergeCell ref="BG9:BG12"/>
    <mergeCell ref="BH9:BH12"/>
    <mergeCell ref="V10:AD10"/>
    <mergeCell ref="AE10:AM10"/>
    <mergeCell ref="AN10:AV10"/>
    <mergeCell ref="AW10:BE10"/>
    <mergeCell ref="V11:W11"/>
    <mergeCell ref="X11:Y11"/>
    <mergeCell ref="Z11:AA11"/>
    <mergeCell ref="AB11:AC11"/>
    <mergeCell ref="AD11:AD12"/>
    <mergeCell ref="BA11:BB11"/>
    <mergeCell ref="AG11:AH11"/>
    <mergeCell ref="AI11:AJ11"/>
    <mergeCell ref="AK11:AL11"/>
    <mergeCell ref="AM11:AM12"/>
    <mergeCell ref="AN11:AO11"/>
    <mergeCell ref="AP11:AQ11"/>
    <mergeCell ref="BG1:BH3"/>
    <mergeCell ref="BG4:BH5"/>
    <mergeCell ref="BG6:BH8"/>
    <mergeCell ref="D1:BD8"/>
    <mergeCell ref="BC11:BD11"/>
    <mergeCell ref="BE11:BE12"/>
    <mergeCell ref="A9:U11"/>
    <mergeCell ref="A1:C8"/>
    <mergeCell ref="BE1:BF3"/>
    <mergeCell ref="BE4:BF5"/>
    <mergeCell ref="BE6:BF8"/>
    <mergeCell ref="AR11:AS11"/>
    <mergeCell ref="AT11:AU11"/>
    <mergeCell ref="AV11:AV12"/>
    <mergeCell ref="AW11:AX11"/>
    <mergeCell ref="AY11:AZ11"/>
  </mergeCells>
  <conditionalFormatting sqref="BH123:BH126 BH100:BH101">
    <cfRule type="cellIs" dxfId="191" priority="187" operator="between">
      <formula>0.7</formula>
      <formula>1</formula>
    </cfRule>
    <cfRule type="cellIs" dxfId="190" priority="188" operator="between">
      <formula>0.51</formula>
      <formula>0.69</formula>
    </cfRule>
    <cfRule type="cellIs" dxfId="189" priority="189" operator="between">
      <formula>0</formula>
      <formula>0.5</formula>
    </cfRule>
  </conditionalFormatting>
  <conditionalFormatting sqref="BH14">
    <cfRule type="cellIs" dxfId="188" priority="229" operator="between">
      <formula>0.7</formula>
      <formula>1</formula>
    </cfRule>
    <cfRule type="cellIs" dxfId="187" priority="230" operator="between">
      <formula>0.51</formula>
      <formula>0.69</formula>
    </cfRule>
    <cfRule type="cellIs" dxfId="186" priority="231" operator="between">
      <formula>0</formula>
      <formula>0.5</formula>
    </cfRule>
  </conditionalFormatting>
  <conditionalFormatting sqref="BH13">
    <cfRule type="cellIs" dxfId="185" priority="226" operator="between">
      <formula>0.7</formula>
      <formula>1</formula>
    </cfRule>
    <cfRule type="cellIs" dxfId="184" priority="227" operator="between">
      <formula>0.51</formula>
      <formula>0.69</formula>
    </cfRule>
    <cfRule type="cellIs" dxfId="183" priority="228" operator="between">
      <formula>0</formula>
      <formula>0.5</formula>
    </cfRule>
  </conditionalFormatting>
  <conditionalFormatting sqref="BH15">
    <cfRule type="cellIs" dxfId="182" priority="223" operator="between">
      <formula>0.7</formula>
      <formula>1</formula>
    </cfRule>
    <cfRule type="cellIs" dxfId="181" priority="224" operator="between">
      <formula>0.51</formula>
      <formula>0.69</formula>
    </cfRule>
    <cfRule type="cellIs" dxfId="180" priority="225" operator="between">
      <formula>0</formula>
      <formula>0.5</formula>
    </cfRule>
  </conditionalFormatting>
  <conditionalFormatting sqref="BH103:BH105">
    <cfRule type="cellIs" dxfId="179" priority="196" operator="between">
      <formula>0.7</formula>
      <formula>1</formula>
    </cfRule>
    <cfRule type="cellIs" dxfId="178" priority="197" operator="between">
      <formula>0.51</formula>
      <formula>0.69</formula>
    </cfRule>
    <cfRule type="cellIs" dxfId="177" priority="198" operator="between">
      <formula>0</formula>
      <formula>0.5</formula>
    </cfRule>
  </conditionalFormatting>
  <conditionalFormatting sqref="BH133:BH134">
    <cfRule type="cellIs" dxfId="176" priority="112" operator="between">
      <formula>0.7</formula>
      <formula>1</formula>
    </cfRule>
    <cfRule type="cellIs" dxfId="175" priority="113" operator="between">
      <formula>0.51</formula>
      <formula>0.69</formula>
    </cfRule>
    <cfRule type="cellIs" dxfId="174" priority="114" operator="between">
      <formula>0</formula>
      <formula>0.5</formula>
    </cfRule>
  </conditionalFormatting>
  <conditionalFormatting sqref="BH106:BH109">
    <cfRule type="cellIs" dxfId="173" priority="190" operator="between">
      <formula>0.7</formula>
      <formula>1</formula>
    </cfRule>
    <cfRule type="cellIs" dxfId="172" priority="191" operator="between">
      <formula>0.51</formula>
      <formula>0.69</formula>
    </cfRule>
    <cfRule type="cellIs" dxfId="171" priority="192" operator="between">
      <formula>0</formula>
      <formula>0.5</formula>
    </cfRule>
  </conditionalFormatting>
  <conditionalFormatting sqref="BH31">
    <cfRule type="cellIs" dxfId="170" priority="106" operator="between">
      <formula>0.7</formula>
      <formula>1</formula>
    </cfRule>
    <cfRule type="cellIs" dxfId="169" priority="107" operator="between">
      <formula>0.51</formula>
      <formula>0.69</formula>
    </cfRule>
    <cfRule type="cellIs" dxfId="168" priority="108" operator="between">
      <formula>0</formula>
      <formula>0.5</formula>
    </cfRule>
  </conditionalFormatting>
  <conditionalFormatting sqref="BH67:BH69">
    <cfRule type="cellIs" dxfId="167" priority="208" operator="between">
      <formula>0.7</formula>
      <formula>1</formula>
    </cfRule>
    <cfRule type="cellIs" dxfId="166" priority="209" operator="between">
      <formula>0.51</formula>
      <formula>0.69</formula>
    </cfRule>
    <cfRule type="cellIs" dxfId="165" priority="210" operator="between">
      <formula>0</formula>
      <formula>0.5</formula>
    </cfRule>
  </conditionalFormatting>
  <conditionalFormatting sqref="BH70">
    <cfRule type="cellIs" dxfId="164" priority="205" operator="between">
      <formula>0.7</formula>
      <formula>1</formula>
    </cfRule>
    <cfRule type="cellIs" dxfId="163" priority="206" operator="between">
      <formula>0.51</formula>
      <formula>0.69</formula>
    </cfRule>
    <cfRule type="cellIs" dxfId="162" priority="207" operator="between">
      <formula>0</formula>
      <formula>0.5</formula>
    </cfRule>
  </conditionalFormatting>
  <conditionalFormatting sqref="BH71">
    <cfRule type="cellIs" dxfId="161" priority="202" operator="between">
      <formula>0.7</formula>
      <formula>1</formula>
    </cfRule>
    <cfRule type="cellIs" dxfId="160" priority="203" operator="between">
      <formula>0.51</formula>
      <formula>0.69</formula>
    </cfRule>
    <cfRule type="cellIs" dxfId="159" priority="204" operator="between">
      <formula>0</formula>
      <formula>0.5</formula>
    </cfRule>
  </conditionalFormatting>
  <conditionalFormatting sqref="BH115:BH118">
    <cfRule type="cellIs" dxfId="158" priority="148" operator="between">
      <formula>0.7</formula>
      <formula>1</formula>
    </cfRule>
    <cfRule type="cellIs" dxfId="157" priority="149" operator="between">
      <formula>0.51</formula>
      <formula>0.69</formula>
    </cfRule>
    <cfRule type="cellIs" dxfId="156" priority="150" operator="between">
      <formula>0</formula>
      <formula>0.5</formula>
    </cfRule>
  </conditionalFormatting>
  <conditionalFormatting sqref="BH132">
    <cfRule type="cellIs" dxfId="155" priority="115" operator="between">
      <formula>0.7</formula>
      <formula>1</formula>
    </cfRule>
    <cfRule type="cellIs" dxfId="154" priority="116" operator="between">
      <formula>0.51</formula>
      <formula>0.69</formula>
    </cfRule>
    <cfRule type="cellIs" dxfId="153" priority="117" operator="between">
      <formula>0</formula>
      <formula>0.5</formula>
    </cfRule>
  </conditionalFormatting>
  <conditionalFormatting sqref="BH127:BH130">
    <cfRule type="cellIs" dxfId="152" priority="124" operator="between">
      <formula>0.7</formula>
      <formula>1</formula>
    </cfRule>
    <cfRule type="cellIs" dxfId="151" priority="125" operator="between">
      <formula>0.51</formula>
      <formula>0.69</formula>
    </cfRule>
    <cfRule type="cellIs" dxfId="150" priority="126" operator="between">
      <formula>0</formula>
      <formula>0.5</formula>
    </cfRule>
  </conditionalFormatting>
  <conditionalFormatting sqref="BH136">
    <cfRule type="cellIs" dxfId="149" priority="109" operator="between">
      <formula>0.7</formula>
      <formula>1</formula>
    </cfRule>
    <cfRule type="cellIs" dxfId="148" priority="110" operator="between">
      <formula>0.51</formula>
      <formula>0.69</formula>
    </cfRule>
    <cfRule type="cellIs" dxfId="147" priority="111" operator="between">
      <formula>0</formula>
      <formula>0.5</formula>
    </cfRule>
  </conditionalFormatting>
  <conditionalFormatting sqref="BH79:BH81">
    <cfRule type="cellIs" dxfId="146" priority="184" operator="between">
      <formula>0.7</formula>
      <formula>1</formula>
    </cfRule>
    <cfRule type="cellIs" dxfId="145" priority="185" operator="between">
      <formula>0.51</formula>
      <formula>0.69</formula>
    </cfRule>
    <cfRule type="cellIs" dxfId="144" priority="186" operator="between">
      <formula>0</formula>
      <formula>0.5</formula>
    </cfRule>
  </conditionalFormatting>
  <conditionalFormatting sqref="BH82">
    <cfRule type="cellIs" dxfId="143" priority="181" operator="between">
      <formula>0.7</formula>
      <formula>1</formula>
    </cfRule>
    <cfRule type="cellIs" dxfId="142" priority="182" operator="between">
      <formula>0.51</formula>
      <formula>0.69</formula>
    </cfRule>
    <cfRule type="cellIs" dxfId="141" priority="183" operator="between">
      <formula>0</formula>
      <formula>0.5</formula>
    </cfRule>
  </conditionalFormatting>
  <conditionalFormatting sqref="BH83">
    <cfRule type="cellIs" dxfId="140" priority="178" operator="between">
      <formula>0.7</formula>
      <formula>1</formula>
    </cfRule>
    <cfRule type="cellIs" dxfId="139" priority="179" operator="between">
      <formula>0.51</formula>
      <formula>0.69</formula>
    </cfRule>
    <cfRule type="cellIs" dxfId="138" priority="180" operator="between">
      <formula>0</formula>
      <formula>0.5</formula>
    </cfRule>
  </conditionalFormatting>
  <conditionalFormatting sqref="BH122">
    <cfRule type="cellIs" dxfId="137" priority="130" operator="between">
      <formula>0.7</formula>
      <formula>1</formula>
    </cfRule>
    <cfRule type="cellIs" dxfId="136" priority="131" operator="between">
      <formula>0.51</formula>
      <formula>0.69</formula>
    </cfRule>
    <cfRule type="cellIs" dxfId="135" priority="132" operator="between">
      <formula>0</formula>
      <formula>0.5</formula>
    </cfRule>
  </conditionalFormatting>
  <conditionalFormatting sqref="BH120">
    <cfRule type="cellIs" dxfId="134" priority="172" operator="between">
      <formula>0.7</formula>
      <formula>1</formula>
    </cfRule>
    <cfRule type="cellIs" dxfId="133" priority="173" operator="between">
      <formula>0.51</formula>
      <formula>0.69</formula>
    </cfRule>
    <cfRule type="cellIs" dxfId="132" priority="174" operator="between">
      <formula>0</formula>
      <formula>0.5</formula>
    </cfRule>
  </conditionalFormatting>
  <conditionalFormatting sqref="BH85">
    <cfRule type="cellIs" dxfId="131" priority="169" operator="between">
      <formula>0.7</formula>
      <formula>1</formula>
    </cfRule>
    <cfRule type="cellIs" dxfId="130" priority="170" operator="between">
      <formula>0.51</formula>
      <formula>0.69</formula>
    </cfRule>
    <cfRule type="cellIs" dxfId="129" priority="171" operator="between">
      <formula>0</formula>
      <formula>0.5</formula>
    </cfRule>
  </conditionalFormatting>
  <conditionalFormatting sqref="BH102">
    <cfRule type="cellIs" dxfId="128" priority="166" operator="between">
      <formula>0.7</formula>
      <formula>1</formula>
    </cfRule>
    <cfRule type="cellIs" dxfId="127" priority="167" operator="between">
      <formula>0.51</formula>
      <formula>0.69</formula>
    </cfRule>
    <cfRule type="cellIs" dxfId="126" priority="168" operator="between">
      <formula>0</formula>
      <formula>0.5</formula>
    </cfRule>
  </conditionalFormatting>
  <conditionalFormatting sqref="BH110:BH111 BH113">
    <cfRule type="cellIs" dxfId="125" priority="163" operator="between">
      <formula>0.7</formula>
      <formula>1</formula>
    </cfRule>
    <cfRule type="cellIs" dxfId="124" priority="164" operator="between">
      <formula>0.51</formula>
      <formula>0.69</formula>
    </cfRule>
    <cfRule type="cellIs" dxfId="123" priority="165" operator="between">
      <formula>0</formula>
      <formula>0.5</formula>
    </cfRule>
  </conditionalFormatting>
  <conditionalFormatting sqref="BH112:BH113">
    <cfRule type="cellIs" dxfId="122" priority="160" operator="between">
      <formula>0.7</formula>
      <formula>1</formula>
    </cfRule>
    <cfRule type="cellIs" dxfId="121" priority="161" operator="between">
      <formula>0.51</formula>
      <formula>0.69</formula>
    </cfRule>
    <cfRule type="cellIs" dxfId="120" priority="162" operator="between">
      <formula>0</formula>
      <formula>0.5</formula>
    </cfRule>
  </conditionalFormatting>
  <conditionalFormatting sqref="BH114">
    <cfRule type="cellIs" dxfId="119" priority="157" operator="between">
      <formula>0.7</formula>
      <formula>1</formula>
    </cfRule>
    <cfRule type="cellIs" dxfId="118" priority="158" operator="between">
      <formula>0.51</formula>
      <formula>0.69</formula>
    </cfRule>
    <cfRule type="cellIs" dxfId="117" priority="159" operator="between">
      <formula>0</formula>
      <formula>0.5</formula>
    </cfRule>
  </conditionalFormatting>
  <conditionalFormatting sqref="BH99">
    <cfRule type="cellIs" dxfId="116" priority="154" operator="between">
      <formula>0.7</formula>
      <formula>1</formula>
    </cfRule>
    <cfRule type="cellIs" dxfId="115" priority="155" operator="between">
      <formula>0.51</formula>
      <formula>0.69</formula>
    </cfRule>
    <cfRule type="cellIs" dxfId="114" priority="156" operator="between">
      <formula>0</formula>
      <formula>0.5</formula>
    </cfRule>
  </conditionalFormatting>
  <conditionalFormatting sqref="BH32">
    <cfRule type="cellIs" dxfId="113" priority="103" operator="between">
      <formula>0.7</formula>
      <formula>1</formula>
    </cfRule>
    <cfRule type="cellIs" dxfId="112" priority="104" operator="between">
      <formula>0.51</formula>
      <formula>0.69</formula>
    </cfRule>
    <cfRule type="cellIs" dxfId="111" priority="105" operator="between">
      <formula>0</formula>
      <formula>0.5</formula>
    </cfRule>
  </conditionalFormatting>
  <conditionalFormatting sqref="BH119">
    <cfRule type="cellIs" dxfId="110" priority="145" operator="between">
      <formula>0.7</formula>
      <formula>1</formula>
    </cfRule>
    <cfRule type="cellIs" dxfId="109" priority="146" operator="between">
      <formula>0.51</formula>
      <formula>0.69</formula>
    </cfRule>
    <cfRule type="cellIs" dxfId="108" priority="147" operator="between">
      <formula>0</formula>
      <formula>0.5</formula>
    </cfRule>
  </conditionalFormatting>
  <conditionalFormatting sqref="BH34">
    <cfRule type="cellIs" dxfId="107" priority="97" operator="between">
      <formula>0.7</formula>
      <formula>1</formula>
    </cfRule>
    <cfRule type="cellIs" dxfId="106" priority="98" operator="between">
      <formula>0.51</formula>
      <formula>0.69</formula>
    </cfRule>
    <cfRule type="cellIs" dxfId="105" priority="99" operator="between">
      <formula>0</formula>
      <formula>0.5</formula>
    </cfRule>
  </conditionalFormatting>
  <conditionalFormatting sqref="BH73">
    <cfRule type="cellIs" dxfId="104" priority="16" operator="between">
      <formula>0.7</formula>
      <formula>1</formula>
    </cfRule>
    <cfRule type="cellIs" dxfId="103" priority="17" operator="between">
      <formula>0.51</formula>
      <formula>0.69</formula>
    </cfRule>
    <cfRule type="cellIs" dxfId="102" priority="18" operator="between">
      <formula>0</formula>
      <formula>0.5</formula>
    </cfRule>
  </conditionalFormatting>
  <conditionalFormatting sqref="BH59:BH60">
    <cfRule type="cellIs" dxfId="101" priority="136" operator="between">
      <formula>0.7</formula>
      <formula>1</formula>
    </cfRule>
    <cfRule type="cellIs" dxfId="100" priority="137" operator="between">
      <formula>0.51</formula>
      <formula>0.69</formula>
    </cfRule>
    <cfRule type="cellIs" dxfId="99" priority="138" operator="between">
      <formula>0</formula>
      <formula>0.5</formula>
    </cfRule>
  </conditionalFormatting>
  <conditionalFormatting sqref="BH121">
    <cfRule type="cellIs" dxfId="98" priority="133" operator="between">
      <formula>0.7</formula>
      <formula>1</formula>
    </cfRule>
    <cfRule type="cellIs" dxfId="97" priority="134" operator="between">
      <formula>0.51</formula>
      <formula>0.69</formula>
    </cfRule>
    <cfRule type="cellIs" dxfId="96" priority="135" operator="between">
      <formula>0</formula>
      <formula>0.5</formula>
    </cfRule>
  </conditionalFormatting>
  <conditionalFormatting sqref="BH131">
    <cfRule type="cellIs" dxfId="95" priority="127" operator="between">
      <formula>0.7</formula>
      <formula>1</formula>
    </cfRule>
    <cfRule type="cellIs" dxfId="94" priority="128" operator="between">
      <formula>0.51</formula>
      <formula>0.69</formula>
    </cfRule>
    <cfRule type="cellIs" dxfId="93" priority="129" operator="between">
      <formula>0</formula>
      <formula>0.5</formula>
    </cfRule>
  </conditionalFormatting>
  <conditionalFormatting sqref="BH41:BH54">
    <cfRule type="cellIs" dxfId="92" priority="43" operator="between">
      <formula>0.7</formula>
      <formula>1</formula>
    </cfRule>
    <cfRule type="cellIs" dxfId="91" priority="44" operator="between">
      <formula>0.51</formula>
      <formula>0.69</formula>
    </cfRule>
    <cfRule type="cellIs" dxfId="90" priority="45" operator="between">
      <formula>0</formula>
      <formula>0.5</formula>
    </cfRule>
  </conditionalFormatting>
  <conditionalFormatting sqref="BH58">
    <cfRule type="cellIs" dxfId="89" priority="121" operator="between">
      <formula>0.7</formula>
      <formula>1</formula>
    </cfRule>
    <cfRule type="cellIs" dxfId="88" priority="122" operator="between">
      <formula>0.51</formula>
      <formula>0.69</formula>
    </cfRule>
    <cfRule type="cellIs" dxfId="87" priority="123" operator="between">
      <formula>0</formula>
      <formula>0.5</formula>
    </cfRule>
  </conditionalFormatting>
  <conditionalFormatting sqref="BH61:BH66">
    <cfRule type="cellIs" dxfId="86" priority="118" operator="between">
      <formula>0.7</formula>
      <formula>1</formula>
    </cfRule>
    <cfRule type="cellIs" dxfId="85" priority="119" operator="between">
      <formula>0.51</formula>
      <formula>0.69</formula>
    </cfRule>
    <cfRule type="cellIs" dxfId="84" priority="120" operator="between">
      <formula>0</formula>
      <formula>0.5</formula>
    </cfRule>
  </conditionalFormatting>
  <conditionalFormatting sqref="BH33">
    <cfRule type="cellIs" dxfId="83" priority="100" operator="between">
      <formula>0.7</formula>
      <formula>1</formula>
    </cfRule>
    <cfRule type="cellIs" dxfId="82" priority="101" operator="between">
      <formula>0.51</formula>
      <formula>0.69</formula>
    </cfRule>
    <cfRule type="cellIs" dxfId="81" priority="102" operator="between">
      <formula>0</formula>
      <formula>0.5</formula>
    </cfRule>
  </conditionalFormatting>
  <conditionalFormatting sqref="BH35:BH38">
    <cfRule type="cellIs" dxfId="80" priority="94" operator="between">
      <formula>0.7</formula>
      <formula>1</formula>
    </cfRule>
    <cfRule type="cellIs" dxfId="79" priority="95" operator="between">
      <formula>0.51</formula>
      <formula>0.69</formula>
    </cfRule>
    <cfRule type="cellIs" dxfId="78" priority="96" operator="between">
      <formula>0</formula>
      <formula>0.5</formula>
    </cfRule>
  </conditionalFormatting>
  <conditionalFormatting sqref="BH39">
    <cfRule type="cellIs" dxfId="77" priority="91" operator="between">
      <formula>0.7</formula>
      <formula>1</formula>
    </cfRule>
    <cfRule type="cellIs" dxfId="76" priority="92" operator="between">
      <formula>0.51</formula>
      <formula>0.69</formula>
    </cfRule>
    <cfRule type="cellIs" dxfId="75" priority="93" operator="between">
      <formula>0</formula>
      <formula>0.5</formula>
    </cfRule>
  </conditionalFormatting>
  <conditionalFormatting sqref="BH40">
    <cfRule type="cellIs" dxfId="74" priority="88" operator="between">
      <formula>0.7</formula>
      <formula>1</formula>
    </cfRule>
    <cfRule type="cellIs" dxfId="73" priority="89" operator="between">
      <formula>0.51</formula>
      <formula>0.69</formula>
    </cfRule>
    <cfRule type="cellIs" dxfId="72" priority="90" operator="between">
      <formula>0</formula>
      <formula>0.5</formula>
    </cfRule>
  </conditionalFormatting>
  <conditionalFormatting sqref="BH89">
    <cfRule type="cellIs" dxfId="71" priority="85" operator="between">
      <formula>0.7</formula>
      <formula>1</formula>
    </cfRule>
    <cfRule type="cellIs" dxfId="70" priority="86" operator="between">
      <formula>0.51</formula>
      <formula>0.69</formula>
    </cfRule>
    <cfRule type="cellIs" dxfId="69" priority="87" operator="between">
      <formula>0</formula>
      <formula>0.5</formula>
    </cfRule>
  </conditionalFormatting>
  <conditionalFormatting sqref="BH97 BH93">
    <cfRule type="cellIs" dxfId="68" priority="82" operator="between">
      <formula>0.7</formula>
      <formula>1</formula>
    </cfRule>
    <cfRule type="cellIs" dxfId="67" priority="83" operator="between">
      <formula>0.51</formula>
      <formula>0.69</formula>
    </cfRule>
    <cfRule type="cellIs" dxfId="66" priority="84" operator="between">
      <formula>0</formula>
      <formula>0.5</formula>
    </cfRule>
  </conditionalFormatting>
  <conditionalFormatting sqref="BH90">
    <cfRule type="cellIs" dxfId="65" priority="79" operator="between">
      <formula>0.7</formula>
      <formula>1</formula>
    </cfRule>
    <cfRule type="cellIs" dxfId="64" priority="80" operator="between">
      <formula>0.51</formula>
      <formula>0.69</formula>
    </cfRule>
    <cfRule type="cellIs" dxfId="63" priority="81" operator="between">
      <formula>0</formula>
      <formula>0.5</formula>
    </cfRule>
  </conditionalFormatting>
  <conditionalFormatting sqref="BH20">
    <cfRule type="cellIs" dxfId="62" priority="55" operator="between">
      <formula>0.7</formula>
      <formula>1</formula>
    </cfRule>
    <cfRule type="cellIs" dxfId="61" priority="56" operator="between">
      <formula>0.51</formula>
      <formula>0.69</formula>
    </cfRule>
    <cfRule type="cellIs" dxfId="60" priority="57" operator="between">
      <formula>0</formula>
      <formula>0.5</formula>
    </cfRule>
  </conditionalFormatting>
  <conditionalFormatting sqref="BH55:BH57">
    <cfRule type="cellIs" dxfId="59" priority="28" operator="between">
      <formula>0.7</formula>
      <formula>1</formula>
    </cfRule>
    <cfRule type="cellIs" dxfId="58" priority="29" operator="between">
      <formula>0.51</formula>
      <formula>0.69</formula>
    </cfRule>
    <cfRule type="cellIs" dxfId="57" priority="30" operator="between">
      <formula>0</formula>
      <formula>0.5</formula>
    </cfRule>
  </conditionalFormatting>
  <conditionalFormatting sqref="BH94">
    <cfRule type="cellIs" dxfId="56" priority="70" operator="between">
      <formula>0.7</formula>
      <formula>1</formula>
    </cfRule>
    <cfRule type="cellIs" dxfId="55" priority="71" operator="between">
      <formula>0.51</formula>
      <formula>0.69</formula>
    </cfRule>
    <cfRule type="cellIs" dxfId="54" priority="72" operator="between">
      <formula>0</formula>
      <formula>0.5</formula>
    </cfRule>
  </conditionalFormatting>
  <conditionalFormatting sqref="BH98">
    <cfRule type="cellIs" dxfId="53" priority="67" operator="between">
      <formula>0.7</formula>
      <formula>1</formula>
    </cfRule>
    <cfRule type="cellIs" dxfId="52" priority="68" operator="between">
      <formula>0.51</formula>
      <formula>0.69</formula>
    </cfRule>
    <cfRule type="cellIs" dxfId="51" priority="69" operator="between">
      <formula>0</formula>
      <formula>0.5</formula>
    </cfRule>
  </conditionalFormatting>
  <conditionalFormatting sqref="BH72">
    <cfRule type="cellIs" dxfId="50" priority="64" operator="between">
      <formula>0.7</formula>
      <formula>1</formula>
    </cfRule>
    <cfRule type="cellIs" dxfId="49" priority="65" operator="between">
      <formula>0.51</formula>
      <formula>0.69</formula>
    </cfRule>
    <cfRule type="cellIs" dxfId="48" priority="66" operator="between">
      <formula>0</formula>
      <formula>0.5</formula>
    </cfRule>
  </conditionalFormatting>
  <conditionalFormatting sqref="BH135 BH96 BH92 BH88 BH84">
    <cfRule type="cellIs" dxfId="47" priority="61" operator="between">
      <formula>0.7</formula>
      <formula>1</formula>
    </cfRule>
    <cfRule type="cellIs" dxfId="46" priority="62" operator="between">
      <formula>0.51</formula>
      <formula>0.69</formula>
    </cfRule>
    <cfRule type="cellIs" dxfId="45" priority="63" operator="between">
      <formula>0</formula>
      <formula>0.5</formula>
    </cfRule>
  </conditionalFormatting>
  <conditionalFormatting sqref="BH17:BH19">
    <cfRule type="cellIs" dxfId="44" priority="58" operator="between">
      <formula>0.7</formula>
      <formula>1</formula>
    </cfRule>
    <cfRule type="cellIs" dxfId="43" priority="59" operator="between">
      <formula>0.51</formula>
      <formula>0.69</formula>
    </cfRule>
    <cfRule type="cellIs" dxfId="42" priority="60" operator="between">
      <formula>0</formula>
      <formula>0.5</formula>
    </cfRule>
  </conditionalFormatting>
  <conditionalFormatting sqref="BH21:BH24">
    <cfRule type="cellIs" dxfId="41" priority="52" operator="between">
      <formula>0.7</formula>
      <formula>1</formula>
    </cfRule>
    <cfRule type="cellIs" dxfId="40" priority="53" operator="between">
      <formula>0.51</formula>
      <formula>0.69</formula>
    </cfRule>
    <cfRule type="cellIs" dxfId="39" priority="54" operator="between">
      <formula>0</formula>
      <formula>0.5</formula>
    </cfRule>
  </conditionalFormatting>
  <conditionalFormatting sqref="BH25:BH27">
    <cfRule type="cellIs" dxfId="38" priority="49" operator="between">
      <formula>0.7</formula>
      <formula>1</formula>
    </cfRule>
    <cfRule type="cellIs" dxfId="37" priority="50" operator="between">
      <formula>0.51</formula>
      <formula>0.69</formula>
    </cfRule>
    <cfRule type="cellIs" dxfId="36" priority="51" operator="between">
      <formula>0</formula>
      <formula>0.5</formula>
    </cfRule>
  </conditionalFormatting>
  <conditionalFormatting sqref="BH28:BH30">
    <cfRule type="cellIs" dxfId="35" priority="46" operator="between">
      <formula>0.7</formula>
      <formula>1</formula>
    </cfRule>
    <cfRule type="cellIs" dxfId="34" priority="47" operator="between">
      <formula>0.51</formula>
      <formula>0.69</formula>
    </cfRule>
    <cfRule type="cellIs" dxfId="33" priority="48" operator="between">
      <formula>0</formula>
      <formula>0.5</formula>
    </cfRule>
  </conditionalFormatting>
  <conditionalFormatting sqref="BH86">
    <cfRule type="cellIs" dxfId="32" priority="40" operator="between">
      <formula>0.7</formula>
      <formula>1</formula>
    </cfRule>
    <cfRule type="cellIs" dxfId="31" priority="41" operator="between">
      <formula>0.51</formula>
      <formula>0.69</formula>
    </cfRule>
    <cfRule type="cellIs" dxfId="30" priority="42" operator="between">
      <formula>0</formula>
      <formula>0.5</formula>
    </cfRule>
  </conditionalFormatting>
  <conditionalFormatting sqref="BH87">
    <cfRule type="cellIs" dxfId="29" priority="37" operator="between">
      <formula>0.7</formula>
      <formula>1</formula>
    </cfRule>
    <cfRule type="cellIs" dxfId="28" priority="38" operator="between">
      <formula>0.51</formula>
      <formula>0.69</formula>
    </cfRule>
    <cfRule type="cellIs" dxfId="27" priority="39" operator="between">
      <formula>0</formula>
      <formula>0.5</formula>
    </cfRule>
  </conditionalFormatting>
  <conditionalFormatting sqref="BH91">
    <cfRule type="cellIs" dxfId="26" priority="34" operator="between">
      <formula>0.7</formula>
      <formula>1</formula>
    </cfRule>
    <cfRule type="cellIs" dxfId="25" priority="35" operator="between">
      <formula>0.51</formula>
      <formula>0.69</formula>
    </cfRule>
    <cfRule type="cellIs" dxfId="24" priority="36" operator="between">
      <formula>0</formula>
      <formula>0.5</formula>
    </cfRule>
  </conditionalFormatting>
  <conditionalFormatting sqref="BH95">
    <cfRule type="cellIs" dxfId="23" priority="31" operator="between">
      <formula>0.7</formula>
      <formula>1</formula>
    </cfRule>
    <cfRule type="cellIs" dxfId="22" priority="32" operator="between">
      <formula>0.51</formula>
      <formula>0.69</formula>
    </cfRule>
    <cfRule type="cellIs" dxfId="21" priority="33" operator="between">
      <formula>0</formula>
      <formula>0.5</formula>
    </cfRule>
  </conditionalFormatting>
  <conditionalFormatting sqref="BH74">
    <cfRule type="cellIs" dxfId="20" priority="25" operator="between">
      <formula>0.7</formula>
      <formula>1</formula>
    </cfRule>
    <cfRule type="cellIs" dxfId="19" priority="26" operator="between">
      <formula>0.51</formula>
      <formula>0.69</formula>
    </cfRule>
    <cfRule type="cellIs" dxfId="18" priority="27" operator="between">
      <formula>0</formula>
      <formula>0.5</formula>
    </cfRule>
  </conditionalFormatting>
  <conditionalFormatting sqref="BH75">
    <cfRule type="cellIs" dxfId="17" priority="22" operator="between">
      <formula>0.7</formula>
      <formula>1</formula>
    </cfRule>
    <cfRule type="cellIs" dxfId="16" priority="23" operator="between">
      <formula>0.51</formula>
      <formula>0.69</formula>
    </cfRule>
    <cfRule type="cellIs" dxfId="15" priority="24" operator="between">
      <formula>0</formula>
      <formula>0.5</formula>
    </cfRule>
  </conditionalFormatting>
  <conditionalFormatting sqref="BH76:BH78">
    <cfRule type="cellIs" dxfId="14" priority="19" operator="between">
      <formula>0.7</formula>
      <formula>1</formula>
    </cfRule>
    <cfRule type="cellIs" dxfId="13" priority="20" operator="between">
      <formula>0.51</formula>
      <formula>0.69</formula>
    </cfRule>
    <cfRule type="cellIs" dxfId="12" priority="21" operator="between">
      <formula>0</formula>
      <formula>0.5</formula>
    </cfRule>
  </conditionalFormatting>
  <conditionalFormatting sqref="BH138:BH143">
    <cfRule type="cellIs" dxfId="11" priority="1" operator="between">
      <formula>0.7</formula>
      <formula>1</formula>
    </cfRule>
    <cfRule type="cellIs" dxfId="10" priority="2" operator="between">
      <formula>0.51</formula>
      <formula>0.69</formula>
    </cfRule>
    <cfRule type="cellIs" dxfId="9" priority="3" operator="between">
      <formula>0</formula>
      <formula>0.5</formula>
    </cfRule>
  </conditionalFormatting>
  <conditionalFormatting sqref="BH16">
    <cfRule type="cellIs" dxfId="8" priority="7" operator="between">
      <formula>0.7</formula>
      <formula>1</formula>
    </cfRule>
    <cfRule type="cellIs" dxfId="7" priority="8" operator="between">
      <formula>0.51</formula>
      <formula>0.69</formula>
    </cfRule>
    <cfRule type="cellIs" dxfId="6" priority="9" operator="between">
      <formula>0</formula>
      <formula>0.5</formula>
    </cfRule>
  </conditionalFormatting>
  <conditionalFormatting sqref="BH137">
    <cfRule type="cellIs" dxfId="5" priority="4" operator="between">
      <formula>0.7</formula>
      <formula>1</formula>
    </cfRule>
    <cfRule type="cellIs" dxfId="4" priority="5" operator="between">
      <formula>0.51</formula>
      <formula>0.69</formula>
    </cfRule>
    <cfRule type="cellIs" dxfId="3" priority="6" operator="between">
      <formula>0</formula>
      <formula>0.5</formula>
    </cfRule>
  </conditionalFormatting>
  <dataValidations count="15">
    <dataValidation allowBlank="1" showInputMessage="1" showErrorMessage="1" prompt="Registre la meta o las metas que se desarrollarán para el cumplimiento del Objetivo en 2021." sqref="H17:H19 F26:F30 E66:E69 E123:E131 E85:E86 E89 E93 E97 E115:E121 E18 G57:K57 E22:E30 E57 G18 I18:J19 E17:G17 L26:L27 E79:E83 I17:K17 G22:J30 E99:E101 K18:K30" xr:uid="{B28BDE73-925B-4E00-8C85-8B68214E7515}"/>
    <dataValidation allowBlank="1" showInputMessage="1" showErrorMessage="1" prompt="Registre las actividades macro que se requieren para cumplir las metas" sqref="Q18:Q19 Q22:Q30 Q57 Q68 Q64:Q66 Q79:Q83 Q85:Q86 Q89 Q93 Q97 Q115:Q131 Q99:Q101 R18 Q16" xr:uid="{82B5CB65-CF09-4AAB-9EFC-2215892F073A}"/>
    <dataValidation allowBlank="1" showInputMessage="1" showErrorMessage="1" prompt="Registre el o los productos o entregables que servirán de evidencia  " sqref="R22:R30 R57 R64:R66 R123:R131 R85:R86 R89 R93 R97 R115:R121 R99:R101 R79:R83 R19 R16" xr:uid="{7DA0143D-7408-46A9-B2AF-8444B20D2528}"/>
    <dataValidation allowBlank="1" showInputMessage="1" showErrorMessage="1" promptTitle="Producto" prompt="Describa el resultado de lo que se espera alcanzar cuando se cumpla la meta" sqref="R31 R33:R38 R55 R112:R114 R62 R76:R77 R67:R70 R13:R15" xr:uid="{98BE8673-7A95-466E-8BDE-BAEDCC2A890E}"/>
    <dataValidation allowBlank="1" showInputMessage="1" showErrorMessage="1" promptTitle="Actividades" prompt="Registre las actividades macro que se requieren realizar para lograr la meta" sqref="Q31 Q69:Q70 Q33:Q38 Q55 Q112:Q114 Q67 Q62:Q63 Q76:Q77 Q13:Q15" xr:uid="{AB194B07-82B3-4D44-ACA3-A53743EC4D3F}"/>
    <dataValidation allowBlank="1" showInputMessage="1" showErrorMessage="1" prompt="Diligencia la Oficina Asesora de Planeación" sqref="O34:O38" xr:uid="{8FE4F1C1-8EB3-496D-9560-5BEE0C153341}"/>
    <dataValidation allowBlank="1" showInputMessage="1" showErrorMessage="1" prompt="Registre la meta o las metas que se realizarán para cumplir el objetivo estratégico_x000a_" sqref="E114 G15:K16 E33:G33 E70 E62:E63 E73 E76 G35 E55:E56 G55:K56 E35:E38 E14:E15" xr:uid="{9EFE1232-15F8-4B95-BC02-91828F7A7D9B}"/>
    <dataValidation allowBlank="1" showInputMessage="1" showErrorMessage="1" prompt="Registre el nombre de la(s) persona(s) que desarrollan la actividad, máximo 3 " sqref="U110:U120 U18:U19 U22:U29 U55:U57 U64:U65 U33:U38 U123:U131 U99:U101 U75:U86" xr:uid="{54F6ADBD-334B-4615-ACB5-B79D07BBE3EE}"/>
    <dataValidation allowBlank="1" showInputMessage="1" showErrorMessage="1" prompt="Registre la o las variables que va a medir el indicador:_x000a_Ejemplo:  (Número de visitas técnicas realizadas/Número de visitas técnicas programadas en el periodo)*100" sqref="N19 N123:N130 N57 N79:N86 N55 N28:N30 N62:N63 N76:N77 N89:N90 N93:N94 N65:N70 N113:N121 N22:N26 N32:N38 N97:N101 N13:N16" xr:uid="{72D6D48A-7495-4749-8BCC-3DE0B213D165}"/>
    <dataValidation allowBlank="1" showInputMessage="1" showErrorMessage="1" prompt="Registre el nombre del indicador: _x000a__x000a_Ejemplo Número de visitas técnicas realizadas  " sqref="N31 M19 M22:M30 M57 M79:M86 M55 N27 M62:M63 L76:M77 M89 M93 M97 M65:M70 M112:M121 M123:M129 M33:M38 M99:M101 M13:M16" xr:uid="{38110CBA-7D2B-4E60-A343-A657B970E370}"/>
    <dataValidation allowBlank="1" showInputMessage="1" showErrorMessage="1" prompt="Registre el valor absoluto o porcentaje de la meta" sqref="H88:H91 L13:L16 L55:L57 L66 L110:L131 L62:L63 L71:L78 H33:L38 L135 L84:L101 L28:L30 L82 L20:L25 L137:L143" xr:uid="{E149D898-9C6E-4A14-92B0-A4EC246CD311}"/>
    <dataValidation allowBlank="1" showInputMessage="1" showErrorMessage="1" prompt="Describa la estrategia a desarrollar para el cumplimiento del Objetivo_x000a_" sqref="D55:D57 M21 D79:D90 M98 M90 M94 D71 D73:D75 D31:D39 D18:D24 D95:D104 D13:D16" xr:uid="{15503883-E4A2-4BB6-A94C-09042792A723}"/>
    <dataValidation allowBlank="1" showInputMessage="1" showErrorMessage="1" prompt="Registre la linea base de la meta programada si aplica de lo contrario registre 0" sqref="L67:L70" xr:uid="{96F53338-1817-48E1-8793-28E1508D4AED}"/>
    <dataValidation allowBlank="1" showInputMessage="1" showErrorMessage="1" prompt="Registre el Objetivo del proceso" sqref="D105:D109 D120:D131" xr:uid="{D477ED3E-16F3-48B7-A55A-BDE7EDFD85DB}"/>
    <dataValidation allowBlank="1" showInputMessage="1" showErrorMessage="1" prompt="Registre el Objetivo del proceso_x000a_" sqref="D110:D119" xr:uid="{FC910DB3-7ED1-4F1C-BAE1-F73E8BB1541E}"/>
  </dataValidations>
  <pageMargins left="0.7" right="0.7" top="0.75" bottom="0.75" header="0.3" footer="0.3"/>
  <pageSetup paperSize="9" orientation="portrait" r:id="rId1"/>
  <ignoredErrors>
    <ignoredError sqref="L32 H32:K32 L100:L101" numberStoredAsText="1"/>
    <ignoredError sqref="V17:AJ17 V71:AA71 Z72 AN99:BB99 AE99:AI99 V99:AA99 AN17:AS17 AE18:AR18 AW17:AW18 V18:Z18" unlockedFormula="1"/>
  </ignoredErrors>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promptTitle="Producto" prompt="Describa el resultado de lo que se espera alcanzar cuando se cumpla la meta" xr:uid="{B552DDCF-909B-45FC-AC82-CBB6934A0BD7}">
          <x14:formula1>
            <xm:f>Hoja4!$A$32:$A$38</xm:f>
          </x14:formula1>
          <xm:sqref>S13:S143</xm:sqref>
        </x14:dataValidation>
        <x14:dataValidation type="list" allowBlank="1" showInputMessage="1" showErrorMessage="1" xr:uid="{6C7E730E-58A9-4D12-BCF5-B9A2494D9FD0}">
          <x14:formula1>
            <xm:f>Hoja4!$A$62:$A$67</xm:f>
          </x14:formula1>
          <xm:sqref>P110 P132:P136 P62:P66 P13:P16</xm:sqref>
        </x14:dataValidation>
        <x14:dataValidation type="list" allowBlank="1" showInputMessage="1" showErrorMessage="1" xr:uid="{6A77DF97-5BEE-4648-992F-E71FC33BF68F}">
          <x14:formula1>
            <xm:f>Hoja4!$A$62:$A$68</xm:f>
          </x14:formula1>
          <xm:sqref>P67:P72 P85:P86 P102:P109 P137:P143</xm:sqref>
        </x14:dataValidation>
        <x14:dataValidation type="list" allowBlank="1" showInputMessage="1" showErrorMessage="1" xr:uid="{E84F99C8-EC29-4F83-AE24-E930AAD6AE45}">
          <x14:formula1>
            <xm:f>Hoja4!$A$62:$A$70</xm:f>
          </x14:formula1>
          <xm:sqref>P31:P54 P87 P59:P61 P92:P98</xm:sqref>
        </x14:dataValidation>
        <x14:dataValidation type="list" allowBlank="1" showInputMessage="1" showErrorMessage="1" xr:uid="{7A92CF86-BF0F-46A7-AABE-D982C36652AC}">
          <x14:formula1>
            <xm:f>Hoja4!$A$62:$A$71</xm:f>
          </x14:formula1>
          <xm:sqref>P58 P79:P84 P99:P101 P111:P122 P127:P131</xm:sqref>
        </x14:dataValidation>
        <x14:dataValidation type="list" allowBlank="1" showInputMessage="1" showErrorMessage="1" xr:uid="{EFFD2581-05DC-4AA8-B1AF-1A7AFF34616C}">
          <x14:formula1>
            <xm:f>Hoja4!$A$62:$A$72</xm:f>
          </x14:formula1>
          <xm:sqref>P88:P91 P55:P57 P17:P30 P73:P78 P123:P126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C6EAB-0CBB-41E2-927A-D35840824535}">
  <dimension ref="A1:A404"/>
  <sheetViews>
    <sheetView workbookViewId="0">
      <selection activeCell="A2" sqref="A2:A17"/>
    </sheetView>
  </sheetViews>
  <sheetFormatPr baseColWidth="10" defaultRowHeight="15.75" x14ac:dyDescent="0.3"/>
  <cols>
    <col min="1" max="1" width="64.140625" style="1" customWidth="1"/>
  </cols>
  <sheetData>
    <row r="1" spans="1:1" x14ac:dyDescent="0.3">
      <c r="A1" s="9" t="s">
        <v>705</v>
      </c>
    </row>
    <row r="2" spans="1:1" x14ac:dyDescent="0.3">
      <c r="A2" s="1" t="s">
        <v>706</v>
      </c>
    </row>
    <row r="3" spans="1:1" x14ac:dyDescent="0.3">
      <c r="A3" s="1" t="s">
        <v>707</v>
      </c>
    </row>
    <row r="4" spans="1:1" x14ac:dyDescent="0.3">
      <c r="A4" s="1" t="s">
        <v>708</v>
      </c>
    </row>
    <row r="5" spans="1:1" x14ac:dyDescent="0.3">
      <c r="A5" s="1" t="s">
        <v>709</v>
      </c>
    </row>
    <row r="6" spans="1:1" x14ac:dyDescent="0.3">
      <c r="A6" s="1" t="s">
        <v>710</v>
      </c>
    </row>
    <row r="7" spans="1:1" x14ac:dyDescent="0.3">
      <c r="A7" s="1" t="s">
        <v>711</v>
      </c>
    </row>
    <row r="8" spans="1:1" x14ac:dyDescent="0.3">
      <c r="A8" s="1" t="s">
        <v>712</v>
      </c>
    </row>
    <row r="9" spans="1:1" x14ac:dyDescent="0.3">
      <c r="A9" s="1" t="s">
        <v>713</v>
      </c>
    </row>
    <row r="10" spans="1:1" x14ac:dyDescent="0.3">
      <c r="A10" s="1" t="s">
        <v>714</v>
      </c>
    </row>
    <row r="11" spans="1:1" x14ac:dyDescent="0.3">
      <c r="A11" s="1" t="s">
        <v>715</v>
      </c>
    </row>
    <row r="12" spans="1:1" x14ac:dyDescent="0.3">
      <c r="A12" s="1" t="s">
        <v>716</v>
      </c>
    </row>
    <row r="13" spans="1:1" x14ac:dyDescent="0.3">
      <c r="A13" s="1" t="s">
        <v>717</v>
      </c>
    </row>
    <row r="14" spans="1:1" x14ac:dyDescent="0.3">
      <c r="A14" s="1" t="s">
        <v>718</v>
      </c>
    </row>
    <row r="15" spans="1:1" x14ac:dyDescent="0.3">
      <c r="A15" s="1" t="s">
        <v>1070</v>
      </c>
    </row>
    <row r="16" spans="1:1" x14ac:dyDescent="0.3">
      <c r="A16" s="1" t="s">
        <v>719</v>
      </c>
    </row>
    <row r="17" spans="1:1" x14ac:dyDescent="0.3">
      <c r="A17" s="1" t="s">
        <v>720</v>
      </c>
    </row>
    <row r="19" spans="1:1" x14ac:dyDescent="0.3">
      <c r="A19" s="9" t="s">
        <v>721</v>
      </c>
    </row>
    <row r="20" spans="1:1" ht="54" x14ac:dyDescent="0.25">
      <c r="A20" s="2" t="s">
        <v>722</v>
      </c>
    </row>
    <row r="21" spans="1:1" ht="40.5" x14ac:dyDescent="0.25">
      <c r="A21" s="2" t="s">
        <v>723</v>
      </c>
    </row>
    <row r="22" spans="1:1" ht="27" x14ac:dyDescent="0.25">
      <c r="A22" s="2" t="s">
        <v>724</v>
      </c>
    </row>
    <row r="23" spans="1:1" ht="27" x14ac:dyDescent="0.25">
      <c r="A23" s="2" t="s">
        <v>725</v>
      </c>
    </row>
    <row r="24" spans="1:1" ht="27" x14ac:dyDescent="0.25">
      <c r="A24" s="2" t="s">
        <v>726</v>
      </c>
    </row>
    <row r="25" spans="1:1" ht="67.5" x14ac:dyDescent="0.25">
      <c r="A25" s="2" t="s">
        <v>727</v>
      </c>
    </row>
    <row r="26" spans="1:1" ht="40.5" x14ac:dyDescent="0.25">
      <c r="A26" s="2" t="s">
        <v>728</v>
      </c>
    </row>
    <row r="31" spans="1:1" x14ac:dyDescent="0.3">
      <c r="A31" s="9" t="s">
        <v>729</v>
      </c>
    </row>
    <row r="32" spans="1:1" ht="15" x14ac:dyDescent="0.25">
      <c r="A32" s="10" t="s">
        <v>730</v>
      </c>
    </row>
    <row r="33" spans="1:1" ht="15" x14ac:dyDescent="0.25">
      <c r="A33" s="10" t="s">
        <v>731</v>
      </c>
    </row>
    <row r="34" spans="1:1" ht="15" x14ac:dyDescent="0.25">
      <c r="A34" s="10" t="s">
        <v>732</v>
      </c>
    </row>
    <row r="35" spans="1:1" ht="15" x14ac:dyDescent="0.25">
      <c r="A35" s="10" t="s">
        <v>733</v>
      </c>
    </row>
    <row r="36" spans="1:1" ht="15" x14ac:dyDescent="0.25">
      <c r="A36" s="10" t="s">
        <v>734</v>
      </c>
    </row>
    <row r="37" spans="1:1" ht="15" x14ac:dyDescent="0.25">
      <c r="A37" s="10" t="s">
        <v>735</v>
      </c>
    </row>
    <row r="38" spans="1:1" ht="15" x14ac:dyDescent="0.25">
      <c r="A38" s="10" t="s">
        <v>736</v>
      </c>
    </row>
    <row r="39" spans="1:1" ht="15" x14ac:dyDescent="0.25">
      <c r="A39" s="10"/>
    </row>
    <row r="42" spans="1:1" ht="15" x14ac:dyDescent="0.25">
      <c r="A42" s="11" t="s">
        <v>737</v>
      </c>
    </row>
    <row r="43" spans="1:1" x14ac:dyDescent="0.3">
      <c r="A43" s="1" t="s">
        <v>12</v>
      </c>
    </row>
    <row r="44" spans="1:1" x14ac:dyDescent="0.3">
      <c r="A44" s="1" t="s">
        <v>28</v>
      </c>
    </row>
    <row r="45" spans="1:1" x14ac:dyDescent="0.3">
      <c r="A45" s="1" t="s">
        <v>77</v>
      </c>
    </row>
    <row r="49" spans="1:1" x14ac:dyDescent="0.3">
      <c r="A49" s="9" t="s">
        <v>738</v>
      </c>
    </row>
    <row r="50" spans="1:1" x14ac:dyDescent="0.3">
      <c r="A50" s="1" t="s">
        <v>285</v>
      </c>
    </row>
    <row r="51" spans="1:1" x14ac:dyDescent="0.3">
      <c r="A51" s="1" t="s">
        <v>573</v>
      </c>
    </row>
    <row r="52" spans="1:1" x14ac:dyDescent="0.3">
      <c r="A52" s="1" t="s">
        <v>257</v>
      </c>
    </row>
    <row r="53" spans="1:1" x14ac:dyDescent="0.3">
      <c r="A53" s="1" t="s">
        <v>566</v>
      </c>
    </row>
    <row r="54" spans="1:1" x14ac:dyDescent="0.3">
      <c r="A54" s="1" t="s">
        <v>551</v>
      </c>
    </row>
    <row r="55" spans="1:1" x14ac:dyDescent="0.3">
      <c r="A55" s="1" t="s">
        <v>559</v>
      </c>
    </row>
    <row r="56" spans="1:1" x14ac:dyDescent="0.3">
      <c r="A56" s="1" t="s">
        <v>167</v>
      </c>
    </row>
    <row r="57" spans="1:1" x14ac:dyDescent="0.3">
      <c r="A57" s="1" t="s">
        <v>37</v>
      </c>
    </row>
    <row r="58" spans="1:1" x14ac:dyDescent="0.3">
      <c r="A58" s="1" t="s">
        <v>104</v>
      </c>
    </row>
    <row r="61" spans="1:1" x14ac:dyDescent="0.3">
      <c r="A61" s="9" t="s">
        <v>739</v>
      </c>
    </row>
    <row r="62" spans="1:1" ht="27" x14ac:dyDescent="0.25">
      <c r="A62" s="12" t="s">
        <v>740</v>
      </c>
    </row>
    <row r="63" spans="1:1" ht="27" x14ac:dyDescent="0.25">
      <c r="A63" s="12" t="s">
        <v>741</v>
      </c>
    </row>
    <row r="64" spans="1:1" ht="27" x14ac:dyDescent="0.25">
      <c r="A64" s="12" t="s">
        <v>742</v>
      </c>
    </row>
    <row r="65" spans="1:1" ht="27" x14ac:dyDescent="0.25">
      <c r="A65" s="12" t="s">
        <v>743</v>
      </c>
    </row>
    <row r="66" spans="1:1" ht="15" x14ac:dyDescent="0.25">
      <c r="A66" s="12" t="s">
        <v>1096</v>
      </c>
    </row>
    <row r="67" spans="1:1" ht="15" x14ac:dyDescent="0.25">
      <c r="A67" s="12" t="s">
        <v>1097</v>
      </c>
    </row>
    <row r="68" spans="1:1" x14ac:dyDescent="0.3">
      <c r="A68" s="1" t="s">
        <v>1100</v>
      </c>
    </row>
    <row r="69" spans="1:1" x14ac:dyDescent="0.3">
      <c r="A69" s="1" t="s">
        <v>1101</v>
      </c>
    </row>
    <row r="70" spans="1:1" x14ac:dyDescent="0.3">
      <c r="A70" s="1" t="s">
        <v>1102</v>
      </c>
    </row>
    <row r="71" spans="1:1" x14ac:dyDescent="0.3">
      <c r="A71" s="1" t="s">
        <v>1103</v>
      </c>
    </row>
    <row r="72" spans="1:1" x14ac:dyDescent="0.3">
      <c r="A72" s="9" t="s">
        <v>3</v>
      </c>
    </row>
    <row r="73" spans="1:1" x14ac:dyDescent="0.3">
      <c r="A73" s="1" t="s">
        <v>12</v>
      </c>
    </row>
    <row r="74" spans="1:1" x14ac:dyDescent="0.3">
      <c r="A74" s="1" t="s">
        <v>28</v>
      </c>
    </row>
    <row r="75" spans="1:1" x14ac:dyDescent="0.3">
      <c r="A75" s="1" t="s">
        <v>77</v>
      </c>
    </row>
    <row r="78" spans="1:1" x14ac:dyDescent="0.3">
      <c r="A78" s="9" t="s">
        <v>744</v>
      </c>
    </row>
    <row r="79" spans="1:1" ht="15" x14ac:dyDescent="0.25">
      <c r="A79" s="13" t="s">
        <v>745</v>
      </c>
    </row>
    <row r="80" spans="1:1" ht="27" x14ac:dyDescent="0.25">
      <c r="A80" s="13" t="s">
        <v>746</v>
      </c>
    </row>
    <row r="81" spans="1:1" ht="15" x14ac:dyDescent="0.25">
      <c r="A81" s="13" t="s">
        <v>747</v>
      </c>
    </row>
    <row r="82" spans="1:1" ht="15" x14ac:dyDescent="0.25">
      <c r="A82" s="13" t="s">
        <v>748</v>
      </c>
    </row>
    <row r="83" spans="1:1" ht="15" x14ac:dyDescent="0.25">
      <c r="A83" s="13" t="s">
        <v>749</v>
      </c>
    </row>
    <row r="84" spans="1:1" ht="15" x14ac:dyDescent="0.25">
      <c r="A84" s="13" t="s">
        <v>750</v>
      </c>
    </row>
    <row r="85" spans="1:1" ht="15" x14ac:dyDescent="0.25">
      <c r="A85" s="13" t="s">
        <v>751</v>
      </c>
    </row>
    <row r="86" spans="1:1" ht="15" x14ac:dyDescent="0.25">
      <c r="A86" s="13" t="s">
        <v>752</v>
      </c>
    </row>
    <row r="87" spans="1:1" ht="27" x14ac:dyDescent="0.25">
      <c r="A87" s="13" t="s">
        <v>753</v>
      </c>
    </row>
    <row r="88" spans="1:1" ht="15" x14ac:dyDescent="0.25">
      <c r="A88" s="13" t="s">
        <v>754</v>
      </c>
    </row>
    <row r="89" spans="1:1" ht="15" x14ac:dyDescent="0.25">
      <c r="A89" s="13" t="s">
        <v>755</v>
      </c>
    </row>
    <row r="90" spans="1:1" ht="15" x14ac:dyDescent="0.25">
      <c r="A90" s="13" t="s">
        <v>756</v>
      </c>
    </row>
    <row r="91" spans="1:1" ht="15" x14ac:dyDescent="0.25">
      <c r="A91" s="13" t="s">
        <v>757</v>
      </c>
    </row>
    <row r="92" spans="1:1" ht="15" x14ac:dyDescent="0.25">
      <c r="A92" s="13" t="s">
        <v>758</v>
      </c>
    </row>
    <row r="93" spans="1:1" ht="15" x14ac:dyDescent="0.25">
      <c r="A93" s="13" t="s">
        <v>759</v>
      </c>
    </row>
    <row r="94" spans="1:1" ht="15" x14ac:dyDescent="0.25">
      <c r="A94" s="13" t="s">
        <v>760</v>
      </c>
    </row>
    <row r="95" spans="1:1" ht="15" x14ac:dyDescent="0.25">
      <c r="A95" s="13" t="s">
        <v>761</v>
      </c>
    </row>
    <row r="96" spans="1:1" ht="15" x14ac:dyDescent="0.25">
      <c r="A96" s="13" t="s">
        <v>762</v>
      </c>
    </row>
    <row r="97" spans="1:1" ht="15" x14ac:dyDescent="0.25">
      <c r="A97" s="13" t="s">
        <v>763</v>
      </c>
    </row>
    <row r="98" spans="1:1" ht="15" x14ac:dyDescent="0.25">
      <c r="A98" s="13" t="s">
        <v>764</v>
      </c>
    </row>
    <row r="99" spans="1:1" ht="15" x14ac:dyDescent="0.25">
      <c r="A99" s="13" t="s">
        <v>765</v>
      </c>
    </row>
    <row r="100" spans="1:1" ht="27" x14ac:dyDescent="0.25">
      <c r="A100" s="13" t="s">
        <v>766</v>
      </c>
    </row>
    <row r="101" spans="1:1" ht="27" x14ac:dyDescent="0.25">
      <c r="A101" s="13" t="s">
        <v>767</v>
      </c>
    </row>
    <row r="102" spans="1:1" ht="15" x14ac:dyDescent="0.25">
      <c r="A102" s="13" t="s">
        <v>768</v>
      </c>
    </row>
    <row r="103" spans="1:1" ht="15" x14ac:dyDescent="0.25">
      <c r="A103" s="14" t="s">
        <v>769</v>
      </c>
    </row>
    <row r="104" spans="1:1" ht="27" x14ac:dyDescent="0.25">
      <c r="A104" s="14" t="s">
        <v>770</v>
      </c>
    </row>
    <row r="105" spans="1:1" ht="15" x14ac:dyDescent="0.25">
      <c r="A105" s="14" t="s">
        <v>771</v>
      </c>
    </row>
    <row r="106" spans="1:1" ht="27" x14ac:dyDescent="0.25">
      <c r="A106" s="13" t="s">
        <v>772</v>
      </c>
    </row>
    <row r="107" spans="1:1" ht="15" x14ac:dyDescent="0.25">
      <c r="A107" s="13" t="s">
        <v>773</v>
      </c>
    </row>
    <row r="108" spans="1:1" ht="15" x14ac:dyDescent="0.25">
      <c r="A108" s="13" t="s">
        <v>774</v>
      </c>
    </row>
    <row r="109" spans="1:1" ht="27" x14ac:dyDescent="0.25">
      <c r="A109" s="13" t="s">
        <v>775</v>
      </c>
    </row>
    <row r="110" spans="1:1" ht="15" x14ac:dyDescent="0.25">
      <c r="A110" s="13" t="s">
        <v>776</v>
      </c>
    </row>
    <row r="114" spans="1:1" x14ac:dyDescent="0.3">
      <c r="A114" s="9" t="s">
        <v>777</v>
      </c>
    </row>
    <row r="115" spans="1:1" ht="27" x14ac:dyDescent="0.25">
      <c r="A115" s="15" t="s">
        <v>778</v>
      </c>
    </row>
    <row r="116" spans="1:1" ht="27" x14ac:dyDescent="0.25">
      <c r="A116" s="15" t="s">
        <v>779</v>
      </c>
    </row>
    <row r="117" spans="1:1" ht="27" x14ac:dyDescent="0.25">
      <c r="A117" s="15" t="s">
        <v>780</v>
      </c>
    </row>
    <row r="118" spans="1:1" ht="15" x14ac:dyDescent="0.25">
      <c r="A118" s="15" t="s">
        <v>781</v>
      </c>
    </row>
    <row r="119" spans="1:1" ht="15" x14ac:dyDescent="0.25">
      <c r="A119" s="15" t="s">
        <v>782</v>
      </c>
    </row>
    <row r="120" spans="1:1" ht="40.5" x14ac:dyDescent="0.25">
      <c r="A120" s="15" t="s">
        <v>783</v>
      </c>
    </row>
    <row r="121" spans="1:1" ht="27" x14ac:dyDescent="0.25">
      <c r="A121" s="15" t="s">
        <v>784</v>
      </c>
    </row>
    <row r="122" spans="1:1" ht="15" x14ac:dyDescent="0.25">
      <c r="A122" s="15" t="s">
        <v>785</v>
      </c>
    </row>
    <row r="123" spans="1:1" ht="27" x14ac:dyDescent="0.25">
      <c r="A123" s="15" t="s">
        <v>786</v>
      </c>
    </row>
    <row r="124" spans="1:1" ht="27" x14ac:dyDescent="0.25">
      <c r="A124" s="15" t="s">
        <v>787</v>
      </c>
    </row>
    <row r="125" spans="1:1" ht="27" x14ac:dyDescent="0.25">
      <c r="A125" s="15" t="s">
        <v>788</v>
      </c>
    </row>
    <row r="126" spans="1:1" ht="27" x14ac:dyDescent="0.25">
      <c r="A126" s="15" t="s">
        <v>789</v>
      </c>
    </row>
    <row r="127" spans="1:1" ht="27" x14ac:dyDescent="0.25">
      <c r="A127" s="15" t="s">
        <v>790</v>
      </c>
    </row>
    <row r="128" spans="1:1" ht="27" x14ac:dyDescent="0.25">
      <c r="A128" s="15" t="s">
        <v>791</v>
      </c>
    </row>
    <row r="129" spans="1:1" ht="40.5" x14ac:dyDescent="0.25">
      <c r="A129" s="15" t="s">
        <v>792</v>
      </c>
    </row>
    <row r="130" spans="1:1" ht="40.5" x14ac:dyDescent="0.25">
      <c r="A130" s="15" t="s">
        <v>793</v>
      </c>
    </row>
    <row r="131" spans="1:1" ht="15" x14ac:dyDescent="0.25">
      <c r="A131" s="15" t="s">
        <v>794</v>
      </c>
    </row>
    <row r="132" spans="1:1" ht="54" x14ac:dyDescent="0.25">
      <c r="A132" s="15" t="s">
        <v>795</v>
      </c>
    </row>
    <row r="133" spans="1:1" ht="40.5" x14ac:dyDescent="0.25">
      <c r="A133" s="15" t="s">
        <v>796</v>
      </c>
    </row>
    <row r="134" spans="1:1" ht="27" x14ac:dyDescent="0.25">
      <c r="A134" s="15" t="s">
        <v>797</v>
      </c>
    </row>
    <row r="135" spans="1:1" ht="40.5" x14ac:dyDescent="0.25">
      <c r="A135" s="15" t="s">
        <v>798</v>
      </c>
    </row>
    <row r="136" spans="1:1" ht="40.5" x14ac:dyDescent="0.25">
      <c r="A136" s="15" t="s">
        <v>799</v>
      </c>
    </row>
    <row r="137" spans="1:1" ht="15" x14ac:dyDescent="0.25">
      <c r="A137" s="15" t="s">
        <v>800</v>
      </c>
    </row>
    <row r="138" spans="1:1" ht="27" x14ac:dyDescent="0.25">
      <c r="A138" s="15" t="s">
        <v>801</v>
      </c>
    </row>
    <row r="139" spans="1:1" ht="15" x14ac:dyDescent="0.25">
      <c r="A139" s="15" t="s">
        <v>802</v>
      </c>
    </row>
    <row r="140" spans="1:1" ht="27" x14ac:dyDescent="0.25">
      <c r="A140" s="15" t="s">
        <v>803</v>
      </c>
    </row>
    <row r="141" spans="1:1" ht="15" x14ac:dyDescent="0.25">
      <c r="A141" s="15" t="s">
        <v>804</v>
      </c>
    </row>
    <row r="142" spans="1:1" ht="27" x14ac:dyDescent="0.25">
      <c r="A142" s="15" t="s">
        <v>805</v>
      </c>
    </row>
    <row r="143" spans="1:1" ht="15" x14ac:dyDescent="0.25">
      <c r="A143" s="15" t="s">
        <v>806</v>
      </c>
    </row>
    <row r="144" spans="1:1" ht="27" x14ac:dyDescent="0.25">
      <c r="A144" s="15" t="s">
        <v>807</v>
      </c>
    </row>
    <row r="145" spans="1:1" ht="27" x14ac:dyDescent="0.25">
      <c r="A145" s="15" t="s">
        <v>808</v>
      </c>
    </row>
    <row r="146" spans="1:1" ht="27" x14ac:dyDescent="0.25">
      <c r="A146" s="15" t="s">
        <v>809</v>
      </c>
    </row>
    <row r="147" spans="1:1" ht="27" x14ac:dyDescent="0.25">
      <c r="A147" s="15" t="s">
        <v>810</v>
      </c>
    </row>
    <row r="148" spans="1:1" ht="15" x14ac:dyDescent="0.25">
      <c r="A148" s="15" t="s">
        <v>811</v>
      </c>
    </row>
    <row r="149" spans="1:1" ht="27" x14ac:dyDescent="0.25">
      <c r="A149" s="15" t="s">
        <v>812</v>
      </c>
    </row>
    <row r="150" spans="1:1" ht="27" x14ac:dyDescent="0.25">
      <c r="A150" s="15" t="s">
        <v>813</v>
      </c>
    </row>
    <row r="151" spans="1:1" ht="27" x14ac:dyDescent="0.25">
      <c r="A151" s="15" t="s">
        <v>814</v>
      </c>
    </row>
    <row r="152" spans="1:1" ht="15" x14ac:dyDescent="0.25">
      <c r="A152" s="15" t="s">
        <v>815</v>
      </c>
    </row>
    <row r="153" spans="1:1" ht="27" x14ac:dyDescent="0.25">
      <c r="A153" s="15" t="s">
        <v>816</v>
      </c>
    </row>
    <row r="154" spans="1:1" ht="15" x14ac:dyDescent="0.25">
      <c r="A154" s="15" t="s">
        <v>817</v>
      </c>
    </row>
    <row r="155" spans="1:1" ht="15" x14ac:dyDescent="0.25">
      <c r="A155" s="15" t="s">
        <v>818</v>
      </c>
    </row>
    <row r="156" spans="1:1" ht="27" x14ac:dyDescent="0.25">
      <c r="A156" s="15" t="s">
        <v>819</v>
      </c>
    </row>
    <row r="157" spans="1:1" ht="27" x14ac:dyDescent="0.25">
      <c r="A157" s="15" t="s">
        <v>820</v>
      </c>
    </row>
    <row r="158" spans="1:1" ht="15" x14ac:dyDescent="0.25">
      <c r="A158" s="15" t="s">
        <v>821</v>
      </c>
    </row>
    <row r="159" spans="1:1" ht="15" x14ac:dyDescent="0.25">
      <c r="A159" s="15" t="s">
        <v>822</v>
      </c>
    </row>
    <row r="160" spans="1:1" ht="27" x14ac:dyDescent="0.25">
      <c r="A160" s="15" t="s">
        <v>823</v>
      </c>
    </row>
    <row r="161" spans="1:1" ht="40.5" x14ac:dyDescent="0.25">
      <c r="A161" s="15" t="s">
        <v>824</v>
      </c>
    </row>
    <row r="162" spans="1:1" ht="15" x14ac:dyDescent="0.25">
      <c r="A162" s="15" t="s">
        <v>825</v>
      </c>
    </row>
    <row r="163" spans="1:1" ht="27" x14ac:dyDescent="0.25">
      <c r="A163" s="15" t="s">
        <v>826</v>
      </c>
    </row>
    <row r="164" spans="1:1" ht="27" x14ac:dyDescent="0.25">
      <c r="A164" s="15" t="s">
        <v>827</v>
      </c>
    </row>
    <row r="165" spans="1:1" ht="27" x14ac:dyDescent="0.25">
      <c r="A165" s="15" t="s">
        <v>828</v>
      </c>
    </row>
    <row r="166" spans="1:1" ht="27" x14ac:dyDescent="0.25">
      <c r="A166" s="15" t="s">
        <v>829</v>
      </c>
    </row>
    <row r="167" spans="1:1" ht="15" x14ac:dyDescent="0.25">
      <c r="A167" s="15" t="s">
        <v>830</v>
      </c>
    </row>
    <row r="168" spans="1:1" ht="40.5" x14ac:dyDescent="0.25">
      <c r="A168" s="15" t="s">
        <v>831</v>
      </c>
    </row>
    <row r="169" spans="1:1" ht="27" x14ac:dyDescent="0.25">
      <c r="A169" s="15" t="s">
        <v>832</v>
      </c>
    </row>
    <row r="170" spans="1:1" ht="15" x14ac:dyDescent="0.25">
      <c r="A170" s="15" t="s">
        <v>833</v>
      </c>
    </row>
    <row r="171" spans="1:1" ht="15" x14ac:dyDescent="0.25">
      <c r="A171" s="15" t="s">
        <v>834</v>
      </c>
    </row>
    <row r="172" spans="1:1" ht="27" x14ac:dyDescent="0.25">
      <c r="A172" s="15" t="s">
        <v>835</v>
      </c>
    </row>
    <row r="173" spans="1:1" ht="15" x14ac:dyDescent="0.25">
      <c r="A173" s="15" t="s">
        <v>836</v>
      </c>
    </row>
    <row r="174" spans="1:1" ht="15" x14ac:dyDescent="0.25">
      <c r="A174" s="15" t="s">
        <v>837</v>
      </c>
    </row>
    <row r="175" spans="1:1" ht="15" x14ac:dyDescent="0.25">
      <c r="A175" s="15" t="s">
        <v>838</v>
      </c>
    </row>
    <row r="176" spans="1:1" ht="27" x14ac:dyDescent="0.25">
      <c r="A176" s="15" t="s">
        <v>839</v>
      </c>
    </row>
    <row r="177" spans="1:1" ht="27" x14ac:dyDescent="0.25">
      <c r="A177" s="15" t="s">
        <v>840</v>
      </c>
    </row>
    <row r="178" spans="1:1" ht="15" x14ac:dyDescent="0.25">
      <c r="A178" s="15" t="s">
        <v>841</v>
      </c>
    </row>
    <row r="179" spans="1:1" ht="40.5" x14ac:dyDescent="0.25">
      <c r="A179" s="15" t="s">
        <v>842</v>
      </c>
    </row>
    <row r="180" spans="1:1" ht="15" x14ac:dyDescent="0.25">
      <c r="A180" s="15" t="s">
        <v>843</v>
      </c>
    </row>
    <row r="181" spans="1:1" ht="27" x14ac:dyDescent="0.25">
      <c r="A181" s="15" t="s">
        <v>844</v>
      </c>
    </row>
    <row r="182" spans="1:1" ht="27" x14ac:dyDescent="0.25">
      <c r="A182" s="15" t="s">
        <v>845</v>
      </c>
    </row>
    <row r="183" spans="1:1" ht="15" x14ac:dyDescent="0.25">
      <c r="A183" s="15" t="s">
        <v>846</v>
      </c>
    </row>
    <row r="184" spans="1:1" ht="27" x14ac:dyDescent="0.25">
      <c r="A184" s="15" t="s">
        <v>847</v>
      </c>
    </row>
    <row r="185" spans="1:1" ht="27" x14ac:dyDescent="0.25">
      <c r="A185" s="15" t="s">
        <v>848</v>
      </c>
    </row>
    <row r="186" spans="1:1" ht="27" x14ac:dyDescent="0.25">
      <c r="A186" s="15" t="s">
        <v>849</v>
      </c>
    </row>
    <row r="187" spans="1:1" ht="40.5" x14ac:dyDescent="0.25">
      <c r="A187" s="15" t="s">
        <v>850</v>
      </c>
    </row>
    <row r="188" spans="1:1" ht="27" x14ac:dyDescent="0.25">
      <c r="A188" s="15" t="s">
        <v>851</v>
      </c>
    </row>
    <row r="189" spans="1:1" ht="27" x14ac:dyDescent="0.25">
      <c r="A189" s="15" t="s">
        <v>852</v>
      </c>
    </row>
    <row r="190" spans="1:1" ht="27" x14ac:dyDescent="0.25">
      <c r="A190" s="15" t="s">
        <v>853</v>
      </c>
    </row>
    <row r="191" spans="1:1" ht="27" x14ac:dyDescent="0.25">
      <c r="A191" s="15" t="s">
        <v>854</v>
      </c>
    </row>
    <row r="192" spans="1:1" ht="40.5" x14ac:dyDescent="0.25">
      <c r="A192" s="15" t="s">
        <v>855</v>
      </c>
    </row>
    <row r="193" spans="1:1" ht="27" x14ac:dyDescent="0.25">
      <c r="A193" s="15" t="s">
        <v>856</v>
      </c>
    </row>
    <row r="194" spans="1:1" ht="27" x14ac:dyDescent="0.25">
      <c r="A194" s="15" t="s">
        <v>857</v>
      </c>
    </row>
    <row r="195" spans="1:1" ht="40.5" x14ac:dyDescent="0.25">
      <c r="A195" s="15" t="s">
        <v>858</v>
      </c>
    </row>
    <row r="196" spans="1:1" ht="27" x14ac:dyDescent="0.25">
      <c r="A196" s="15" t="s">
        <v>859</v>
      </c>
    </row>
    <row r="197" spans="1:1" ht="27" x14ac:dyDescent="0.25">
      <c r="A197" s="15" t="s">
        <v>860</v>
      </c>
    </row>
    <row r="198" spans="1:1" ht="27" x14ac:dyDescent="0.25">
      <c r="A198" s="15" t="s">
        <v>861</v>
      </c>
    </row>
    <row r="199" spans="1:1" ht="27" x14ac:dyDescent="0.25">
      <c r="A199" s="15" t="s">
        <v>862</v>
      </c>
    </row>
    <row r="200" spans="1:1" ht="27" x14ac:dyDescent="0.25">
      <c r="A200" s="15" t="s">
        <v>863</v>
      </c>
    </row>
    <row r="201" spans="1:1" ht="40.5" x14ac:dyDescent="0.25">
      <c r="A201" s="15" t="s">
        <v>864</v>
      </c>
    </row>
    <row r="202" spans="1:1" ht="40.5" x14ac:dyDescent="0.25">
      <c r="A202" s="15" t="s">
        <v>865</v>
      </c>
    </row>
    <row r="203" spans="1:1" ht="40.5" x14ac:dyDescent="0.25">
      <c r="A203" s="15" t="s">
        <v>866</v>
      </c>
    </row>
    <row r="204" spans="1:1" ht="27" x14ac:dyDescent="0.25">
      <c r="A204" s="15" t="s">
        <v>867</v>
      </c>
    </row>
    <row r="205" spans="1:1" ht="15" x14ac:dyDescent="0.25">
      <c r="A205" s="15" t="s">
        <v>868</v>
      </c>
    </row>
    <row r="206" spans="1:1" ht="27" x14ac:dyDescent="0.25">
      <c r="A206" s="15" t="s">
        <v>869</v>
      </c>
    </row>
    <row r="207" spans="1:1" ht="27" x14ac:dyDescent="0.25">
      <c r="A207" s="15" t="s">
        <v>870</v>
      </c>
    </row>
    <row r="208" spans="1:1" ht="27" x14ac:dyDescent="0.25">
      <c r="A208" s="15" t="s">
        <v>871</v>
      </c>
    </row>
    <row r="209" spans="1:1" ht="40.5" x14ac:dyDescent="0.25">
      <c r="A209" s="15" t="s">
        <v>872</v>
      </c>
    </row>
    <row r="210" spans="1:1" ht="40.5" x14ac:dyDescent="0.25">
      <c r="A210" s="15" t="s">
        <v>873</v>
      </c>
    </row>
    <row r="211" spans="1:1" ht="15" x14ac:dyDescent="0.25">
      <c r="A211" s="15" t="s">
        <v>874</v>
      </c>
    </row>
    <row r="212" spans="1:1" ht="15" x14ac:dyDescent="0.25">
      <c r="A212" s="15" t="s">
        <v>875</v>
      </c>
    </row>
    <row r="213" spans="1:1" ht="27" x14ac:dyDescent="0.25">
      <c r="A213" s="15" t="s">
        <v>876</v>
      </c>
    </row>
    <row r="214" spans="1:1" ht="40.5" x14ac:dyDescent="0.25">
      <c r="A214" s="15" t="s">
        <v>877</v>
      </c>
    </row>
    <row r="215" spans="1:1" ht="15" x14ac:dyDescent="0.25">
      <c r="A215" s="15" t="s">
        <v>878</v>
      </c>
    </row>
    <row r="216" spans="1:1" ht="27" x14ac:dyDescent="0.25">
      <c r="A216" s="15" t="s">
        <v>879</v>
      </c>
    </row>
    <row r="217" spans="1:1" ht="27" x14ac:dyDescent="0.25">
      <c r="A217" s="15" t="s">
        <v>880</v>
      </c>
    </row>
    <row r="218" spans="1:1" ht="27" x14ac:dyDescent="0.25">
      <c r="A218" s="15" t="s">
        <v>881</v>
      </c>
    </row>
    <row r="219" spans="1:1" ht="27" x14ac:dyDescent="0.25">
      <c r="A219" s="15" t="s">
        <v>882</v>
      </c>
    </row>
    <row r="220" spans="1:1" ht="54" x14ac:dyDescent="0.25">
      <c r="A220" s="15" t="s">
        <v>883</v>
      </c>
    </row>
    <row r="221" spans="1:1" ht="27" x14ac:dyDescent="0.25">
      <c r="A221" s="15" t="s">
        <v>884</v>
      </c>
    </row>
    <row r="222" spans="1:1" ht="27" x14ac:dyDescent="0.25">
      <c r="A222" s="15" t="s">
        <v>885</v>
      </c>
    </row>
    <row r="223" spans="1:1" ht="27" x14ac:dyDescent="0.25">
      <c r="A223" s="15" t="s">
        <v>886</v>
      </c>
    </row>
    <row r="224" spans="1:1" ht="27" x14ac:dyDescent="0.25">
      <c r="A224" s="15" t="s">
        <v>887</v>
      </c>
    </row>
    <row r="225" spans="1:1" ht="15" x14ac:dyDescent="0.25">
      <c r="A225" s="15" t="s">
        <v>888</v>
      </c>
    </row>
    <row r="226" spans="1:1" ht="27" x14ac:dyDescent="0.25">
      <c r="A226" s="15" t="s">
        <v>889</v>
      </c>
    </row>
    <row r="227" spans="1:1" ht="15" x14ac:dyDescent="0.25">
      <c r="A227" s="15" t="s">
        <v>890</v>
      </c>
    </row>
    <row r="228" spans="1:1" ht="40.5" x14ac:dyDescent="0.25">
      <c r="A228" s="15" t="s">
        <v>891</v>
      </c>
    </row>
    <row r="229" spans="1:1" ht="27" x14ac:dyDescent="0.25">
      <c r="A229" s="15" t="s">
        <v>892</v>
      </c>
    </row>
    <row r="230" spans="1:1" ht="54" x14ac:dyDescent="0.25">
      <c r="A230" s="15" t="s">
        <v>893</v>
      </c>
    </row>
    <row r="231" spans="1:1" ht="40.5" x14ac:dyDescent="0.25">
      <c r="A231" s="15" t="s">
        <v>894</v>
      </c>
    </row>
    <row r="232" spans="1:1" ht="15" x14ac:dyDescent="0.25">
      <c r="A232" s="15" t="s">
        <v>895</v>
      </c>
    </row>
    <row r="233" spans="1:1" ht="27" x14ac:dyDescent="0.25">
      <c r="A233" s="15" t="s">
        <v>896</v>
      </c>
    </row>
    <row r="234" spans="1:1" ht="15" x14ac:dyDescent="0.25">
      <c r="A234" s="15" t="s">
        <v>897</v>
      </c>
    </row>
    <row r="235" spans="1:1" ht="27" x14ac:dyDescent="0.25">
      <c r="A235" s="15" t="s">
        <v>898</v>
      </c>
    </row>
    <row r="236" spans="1:1" ht="15" x14ac:dyDescent="0.25">
      <c r="A236" s="15" t="s">
        <v>899</v>
      </c>
    </row>
    <row r="237" spans="1:1" ht="15" x14ac:dyDescent="0.25">
      <c r="A237" s="15" t="s">
        <v>900</v>
      </c>
    </row>
    <row r="238" spans="1:1" ht="40.5" x14ac:dyDescent="0.25">
      <c r="A238" s="15" t="s">
        <v>901</v>
      </c>
    </row>
    <row r="239" spans="1:1" ht="81" x14ac:dyDescent="0.25">
      <c r="A239" s="15" t="s">
        <v>902</v>
      </c>
    </row>
    <row r="240" spans="1:1" ht="40.5" x14ac:dyDescent="0.25">
      <c r="A240" s="15" t="s">
        <v>903</v>
      </c>
    </row>
    <row r="241" spans="1:1" ht="40.5" x14ac:dyDescent="0.25">
      <c r="A241" s="15" t="s">
        <v>904</v>
      </c>
    </row>
    <row r="242" spans="1:1" ht="27" x14ac:dyDescent="0.25">
      <c r="A242" s="15" t="s">
        <v>905</v>
      </c>
    </row>
    <row r="243" spans="1:1" ht="27" x14ac:dyDescent="0.25">
      <c r="A243" s="15" t="s">
        <v>906</v>
      </c>
    </row>
    <row r="244" spans="1:1" ht="27" x14ac:dyDescent="0.25">
      <c r="A244" s="15" t="s">
        <v>907</v>
      </c>
    </row>
    <row r="245" spans="1:1" ht="15" x14ac:dyDescent="0.25">
      <c r="A245" s="15" t="s">
        <v>908</v>
      </c>
    </row>
    <row r="246" spans="1:1" ht="27" x14ac:dyDescent="0.25">
      <c r="A246" s="15" t="s">
        <v>909</v>
      </c>
    </row>
    <row r="247" spans="1:1" ht="54" x14ac:dyDescent="0.25">
      <c r="A247" s="15" t="s">
        <v>910</v>
      </c>
    </row>
    <row r="248" spans="1:1" ht="15" x14ac:dyDescent="0.25">
      <c r="A248" s="15" t="s">
        <v>911</v>
      </c>
    </row>
    <row r="249" spans="1:1" ht="27" x14ac:dyDescent="0.25">
      <c r="A249" s="15" t="s">
        <v>912</v>
      </c>
    </row>
    <row r="250" spans="1:1" ht="15" x14ac:dyDescent="0.25">
      <c r="A250" s="15" t="s">
        <v>913</v>
      </c>
    </row>
    <row r="251" spans="1:1" ht="27" x14ac:dyDescent="0.25">
      <c r="A251" s="15" t="s">
        <v>914</v>
      </c>
    </row>
    <row r="252" spans="1:1" ht="27" x14ac:dyDescent="0.25">
      <c r="A252" s="15" t="s">
        <v>915</v>
      </c>
    </row>
    <row r="253" spans="1:1" ht="15" x14ac:dyDescent="0.25">
      <c r="A253" s="15" t="s">
        <v>916</v>
      </c>
    </row>
    <row r="254" spans="1:1" ht="27" x14ac:dyDescent="0.25">
      <c r="A254" s="15" t="s">
        <v>917</v>
      </c>
    </row>
    <row r="255" spans="1:1" ht="27" x14ac:dyDescent="0.25">
      <c r="A255" s="15" t="s">
        <v>918</v>
      </c>
    </row>
    <row r="256" spans="1:1" ht="27" x14ac:dyDescent="0.25">
      <c r="A256" s="15" t="s">
        <v>919</v>
      </c>
    </row>
    <row r="257" spans="1:1" ht="27" x14ac:dyDescent="0.25">
      <c r="A257" s="15" t="s">
        <v>920</v>
      </c>
    </row>
    <row r="258" spans="1:1" ht="15" x14ac:dyDescent="0.25">
      <c r="A258" s="15" t="s">
        <v>921</v>
      </c>
    </row>
    <row r="259" spans="1:1" ht="27" x14ac:dyDescent="0.25">
      <c r="A259" s="15" t="s">
        <v>922</v>
      </c>
    </row>
    <row r="260" spans="1:1" ht="27" x14ac:dyDescent="0.25">
      <c r="A260" s="15" t="s">
        <v>923</v>
      </c>
    </row>
    <row r="261" spans="1:1" ht="15" x14ac:dyDescent="0.25">
      <c r="A261" s="15" t="s">
        <v>924</v>
      </c>
    </row>
    <row r="262" spans="1:1" ht="15" x14ac:dyDescent="0.25">
      <c r="A262" s="15" t="s">
        <v>925</v>
      </c>
    </row>
    <row r="263" spans="1:1" ht="27" x14ac:dyDescent="0.25">
      <c r="A263" s="15" t="s">
        <v>926</v>
      </c>
    </row>
    <row r="264" spans="1:1" ht="15" x14ac:dyDescent="0.25">
      <c r="A264" s="15" t="s">
        <v>927</v>
      </c>
    </row>
    <row r="265" spans="1:1" ht="27" x14ac:dyDescent="0.25">
      <c r="A265" s="15" t="s">
        <v>928</v>
      </c>
    </row>
    <row r="266" spans="1:1" ht="27" x14ac:dyDescent="0.25">
      <c r="A266" s="15" t="s">
        <v>929</v>
      </c>
    </row>
    <row r="267" spans="1:1" ht="27" x14ac:dyDescent="0.25">
      <c r="A267" s="15" t="s">
        <v>930</v>
      </c>
    </row>
    <row r="268" spans="1:1" ht="27" x14ac:dyDescent="0.25">
      <c r="A268" s="15" t="s">
        <v>931</v>
      </c>
    </row>
    <row r="269" spans="1:1" ht="27" x14ac:dyDescent="0.25">
      <c r="A269" s="15" t="s">
        <v>932</v>
      </c>
    </row>
    <row r="270" spans="1:1" ht="27" x14ac:dyDescent="0.25">
      <c r="A270" s="15" t="s">
        <v>933</v>
      </c>
    </row>
    <row r="271" spans="1:1" ht="40.5" x14ac:dyDescent="0.25">
      <c r="A271" s="15" t="s">
        <v>934</v>
      </c>
    </row>
    <row r="272" spans="1:1" ht="15" x14ac:dyDescent="0.25">
      <c r="A272" s="15" t="s">
        <v>935</v>
      </c>
    </row>
    <row r="273" spans="1:1" ht="27" x14ac:dyDescent="0.25">
      <c r="A273" s="15" t="s">
        <v>936</v>
      </c>
    </row>
    <row r="274" spans="1:1" ht="27" x14ac:dyDescent="0.25">
      <c r="A274" s="15" t="s">
        <v>937</v>
      </c>
    </row>
    <row r="275" spans="1:1" ht="27" x14ac:dyDescent="0.25">
      <c r="A275" s="15" t="s">
        <v>938</v>
      </c>
    </row>
    <row r="276" spans="1:1" ht="15" x14ac:dyDescent="0.25">
      <c r="A276" s="15" t="s">
        <v>939</v>
      </c>
    </row>
    <row r="277" spans="1:1" ht="27" x14ac:dyDescent="0.25">
      <c r="A277" s="15" t="s">
        <v>940</v>
      </c>
    </row>
    <row r="278" spans="1:1" ht="27" x14ac:dyDescent="0.25">
      <c r="A278" s="15" t="s">
        <v>941</v>
      </c>
    </row>
    <row r="279" spans="1:1" ht="27" x14ac:dyDescent="0.25">
      <c r="A279" s="15" t="s">
        <v>942</v>
      </c>
    </row>
    <row r="280" spans="1:1" ht="27" x14ac:dyDescent="0.25">
      <c r="A280" s="15" t="s">
        <v>943</v>
      </c>
    </row>
    <row r="281" spans="1:1" ht="27" x14ac:dyDescent="0.25">
      <c r="A281" s="15" t="s">
        <v>944</v>
      </c>
    </row>
    <row r="282" spans="1:1" ht="27" x14ac:dyDescent="0.25">
      <c r="A282" s="15" t="s">
        <v>945</v>
      </c>
    </row>
    <row r="283" spans="1:1" ht="27" x14ac:dyDescent="0.25">
      <c r="A283" s="15" t="s">
        <v>946</v>
      </c>
    </row>
    <row r="284" spans="1:1" x14ac:dyDescent="0.3">
      <c r="A284" s="1" t="s">
        <v>146</v>
      </c>
    </row>
    <row r="286" spans="1:1" x14ac:dyDescent="0.3">
      <c r="A286" s="9" t="s">
        <v>947</v>
      </c>
    </row>
    <row r="287" spans="1:1" ht="15" x14ac:dyDescent="0.25">
      <c r="A287" s="12" t="s">
        <v>948</v>
      </c>
    </row>
    <row r="288" spans="1:1" ht="15" x14ac:dyDescent="0.25">
      <c r="A288" s="12" t="s">
        <v>949</v>
      </c>
    </row>
    <row r="289" spans="1:1" ht="15" x14ac:dyDescent="0.25">
      <c r="A289" s="12" t="s">
        <v>950</v>
      </c>
    </row>
    <row r="290" spans="1:1" ht="15" x14ac:dyDescent="0.25">
      <c r="A290" s="12" t="s">
        <v>951</v>
      </c>
    </row>
    <row r="291" spans="1:1" ht="15" x14ac:dyDescent="0.25">
      <c r="A291" s="12" t="s">
        <v>693</v>
      </c>
    </row>
    <row r="292" spans="1:1" ht="15" x14ac:dyDescent="0.25">
      <c r="A292" s="12" t="s">
        <v>694</v>
      </c>
    </row>
    <row r="293" spans="1:1" ht="15" x14ac:dyDescent="0.25">
      <c r="A293" s="12" t="s">
        <v>952</v>
      </c>
    </row>
    <row r="294" spans="1:1" ht="15" x14ac:dyDescent="0.25">
      <c r="A294" s="12" t="s">
        <v>953</v>
      </c>
    </row>
    <row r="295" spans="1:1" ht="15" x14ac:dyDescent="0.25">
      <c r="A295" s="12" t="s">
        <v>954</v>
      </c>
    </row>
    <row r="296" spans="1:1" ht="15" x14ac:dyDescent="0.25">
      <c r="A296" s="12" t="s">
        <v>955</v>
      </c>
    </row>
    <row r="297" spans="1:1" ht="15" x14ac:dyDescent="0.25">
      <c r="A297" s="12" t="s">
        <v>956</v>
      </c>
    </row>
    <row r="298" spans="1:1" ht="15" x14ac:dyDescent="0.25">
      <c r="A298" s="12" t="s">
        <v>957</v>
      </c>
    </row>
    <row r="299" spans="1:1" x14ac:dyDescent="0.3">
      <c r="A299" s="1" t="s">
        <v>958</v>
      </c>
    </row>
    <row r="300" spans="1:1" x14ac:dyDescent="0.3">
      <c r="A300" s="1" t="s">
        <v>959</v>
      </c>
    </row>
    <row r="301" spans="1:1" x14ac:dyDescent="0.3">
      <c r="A301" s="1" t="s">
        <v>960</v>
      </c>
    </row>
    <row r="302" spans="1:1" x14ac:dyDescent="0.3">
      <c r="A302" s="1" t="s">
        <v>961</v>
      </c>
    </row>
    <row r="303" spans="1:1" x14ac:dyDescent="0.3">
      <c r="A303" s="1" t="s">
        <v>962</v>
      </c>
    </row>
    <row r="304" spans="1:1" x14ac:dyDescent="0.3">
      <c r="A304" s="1" t="s">
        <v>963</v>
      </c>
    </row>
    <row r="305" spans="1:1" x14ac:dyDescent="0.3">
      <c r="A305" s="1" t="s">
        <v>964</v>
      </c>
    </row>
    <row r="306" spans="1:1" x14ac:dyDescent="0.3">
      <c r="A306" s="1" t="s">
        <v>965</v>
      </c>
    </row>
    <row r="307" spans="1:1" x14ac:dyDescent="0.3">
      <c r="A307" s="1" t="s">
        <v>966</v>
      </c>
    </row>
    <row r="308" spans="1:1" x14ac:dyDescent="0.3">
      <c r="A308" s="1" t="s">
        <v>967</v>
      </c>
    </row>
    <row r="309" spans="1:1" x14ac:dyDescent="0.3">
      <c r="A309" s="1" t="s">
        <v>968</v>
      </c>
    </row>
    <row r="310" spans="1:1" x14ac:dyDescent="0.3">
      <c r="A310" s="1" t="s">
        <v>969</v>
      </c>
    </row>
    <row r="311" spans="1:1" x14ac:dyDescent="0.3">
      <c r="A311" s="1" t="s">
        <v>970</v>
      </c>
    </row>
    <row r="312" spans="1:1" x14ac:dyDescent="0.3">
      <c r="A312" s="1" t="s">
        <v>971</v>
      </c>
    </row>
    <row r="313" spans="1:1" x14ac:dyDescent="0.3">
      <c r="A313" s="1" t="s">
        <v>972</v>
      </c>
    </row>
    <row r="314" spans="1:1" x14ac:dyDescent="0.3">
      <c r="A314" s="1" t="s">
        <v>973</v>
      </c>
    </row>
    <row r="315" spans="1:1" x14ac:dyDescent="0.3">
      <c r="A315" s="1" t="s">
        <v>974</v>
      </c>
    </row>
    <row r="316" spans="1:1" x14ac:dyDescent="0.3">
      <c r="A316" s="1" t="s">
        <v>975</v>
      </c>
    </row>
    <row r="317" spans="1:1" x14ac:dyDescent="0.3">
      <c r="A317" s="1" t="s">
        <v>976</v>
      </c>
    </row>
    <row r="318" spans="1:1" x14ac:dyDescent="0.3">
      <c r="A318" s="1" t="s">
        <v>977</v>
      </c>
    </row>
    <row r="319" spans="1:1" x14ac:dyDescent="0.3">
      <c r="A319" s="1" t="s">
        <v>978</v>
      </c>
    </row>
    <row r="320" spans="1:1" x14ac:dyDescent="0.3">
      <c r="A320" s="1" t="s">
        <v>979</v>
      </c>
    </row>
    <row r="321" spans="1:1" x14ac:dyDescent="0.3">
      <c r="A321" s="1" t="s">
        <v>980</v>
      </c>
    </row>
    <row r="322" spans="1:1" x14ac:dyDescent="0.3">
      <c r="A322" s="1" t="s">
        <v>981</v>
      </c>
    </row>
    <row r="323" spans="1:1" x14ac:dyDescent="0.3">
      <c r="A323" s="1" t="s">
        <v>982</v>
      </c>
    </row>
    <row r="324" spans="1:1" x14ac:dyDescent="0.3">
      <c r="A324" s="1" t="s">
        <v>983</v>
      </c>
    </row>
    <row r="325" spans="1:1" x14ac:dyDescent="0.3">
      <c r="A325" s="1" t="s">
        <v>984</v>
      </c>
    </row>
    <row r="326" spans="1:1" x14ac:dyDescent="0.3">
      <c r="A326" s="1" t="s">
        <v>985</v>
      </c>
    </row>
    <row r="327" spans="1:1" x14ac:dyDescent="0.3">
      <c r="A327" s="1" t="s">
        <v>986</v>
      </c>
    </row>
    <row r="328" spans="1:1" x14ac:dyDescent="0.3">
      <c r="A328" s="1" t="s">
        <v>987</v>
      </c>
    </row>
    <row r="329" spans="1:1" x14ac:dyDescent="0.3">
      <c r="A329" s="1" t="s">
        <v>988</v>
      </c>
    </row>
    <row r="330" spans="1:1" x14ac:dyDescent="0.3">
      <c r="A330" s="1" t="s">
        <v>989</v>
      </c>
    </row>
    <row r="331" spans="1:1" x14ac:dyDescent="0.3">
      <c r="A331" s="1" t="s">
        <v>990</v>
      </c>
    </row>
    <row r="332" spans="1:1" x14ac:dyDescent="0.3">
      <c r="A332" s="1" t="s">
        <v>991</v>
      </c>
    </row>
    <row r="333" spans="1:1" x14ac:dyDescent="0.3">
      <c r="A333" s="1" t="s">
        <v>992</v>
      </c>
    </row>
    <row r="334" spans="1:1" x14ac:dyDescent="0.3">
      <c r="A334" s="1" t="s">
        <v>993</v>
      </c>
    </row>
    <row r="335" spans="1:1" x14ac:dyDescent="0.3">
      <c r="A335" s="1" t="s">
        <v>994</v>
      </c>
    </row>
    <row r="336" spans="1:1" x14ac:dyDescent="0.3">
      <c r="A336" s="1" t="s">
        <v>995</v>
      </c>
    </row>
    <row r="337" spans="1:1" x14ac:dyDescent="0.3">
      <c r="A337" s="1" t="s">
        <v>996</v>
      </c>
    </row>
    <row r="338" spans="1:1" x14ac:dyDescent="0.3">
      <c r="A338" s="1" t="s">
        <v>997</v>
      </c>
    </row>
    <row r="339" spans="1:1" x14ac:dyDescent="0.3">
      <c r="A339" s="1" t="s">
        <v>998</v>
      </c>
    </row>
    <row r="340" spans="1:1" x14ac:dyDescent="0.3">
      <c r="A340" s="1" t="s">
        <v>999</v>
      </c>
    </row>
    <row r="341" spans="1:1" x14ac:dyDescent="0.3">
      <c r="A341" s="1" t="s">
        <v>1000</v>
      </c>
    </row>
    <row r="342" spans="1:1" x14ac:dyDescent="0.3">
      <c r="A342" s="1" t="s">
        <v>1001</v>
      </c>
    </row>
    <row r="343" spans="1:1" x14ac:dyDescent="0.3">
      <c r="A343" s="1" t="s">
        <v>1002</v>
      </c>
    </row>
    <row r="344" spans="1:1" x14ac:dyDescent="0.3">
      <c r="A344" s="1" t="s">
        <v>1003</v>
      </c>
    </row>
    <row r="345" spans="1:1" x14ac:dyDescent="0.3">
      <c r="A345" s="1" t="s">
        <v>1004</v>
      </c>
    </row>
    <row r="346" spans="1:1" x14ac:dyDescent="0.3">
      <c r="A346" s="1" t="s">
        <v>1005</v>
      </c>
    </row>
    <row r="347" spans="1:1" x14ac:dyDescent="0.3">
      <c r="A347" s="1" t="s">
        <v>1006</v>
      </c>
    </row>
    <row r="348" spans="1:1" x14ac:dyDescent="0.3">
      <c r="A348" s="1" t="s">
        <v>1007</v>
      </c>
    </row>
    <row r="349" spans="1:1" x14ac:dyDescent="0.3">
      <c r="A349" s="1" t="s">
        <v>1008</v>
      </c>
    </row>
    <row r="350" spans="1:1" x14ac:dyDescent="0.3">
      <c r="A350" s="1" t="s">
        <v>1009</v>
      </c>
    </row>
    <row r="351" spans="1:1" x14ac:dyDescent="0.3">
      <c r="A351" s="1" t="s">
        <v>1010</v>
      </c>
    </row>
    <row r="352" spans="1:1" x14ac:dyDescent="0.3">
      <c r="A352" s="1" t="s">
        <v>1011</v>
      </c>
    </row>
    <row r="353" spans="1:1" x14ac:dyDescent="0.3">
      <c r="A353" s="1" t="s">
        <v>1012</v>
      </c>
    </row>
    <row r="354" spans="1:1" x14ac:dyDescent="0.3">
      <c r="A354" s="1" t="s">
        <v>1013</v>
      </c>
    </row>
    <row r="355" spans="1:1" x14ac:dyDescent="0.3">
      <c r="A355" s="1" t="s">
        <v>1014</v>
      </c>
    </row>
    <row r="356" spans="1:1" x14ac:dyDescent="0.3">
      <c r="A356" s="1" t="s">
        <v>1015</v>
      </c>
    </row>
    <row r="357" spans="1:1" x14ac:dyDescent="0.3">
      <c r="A357" s="1" t="s">
        <v>1016</v>
      </c>
    </row>
    <row r="358" spans="1:1" x14ac:dyDescent="0.3">
      <c r="A358" s="1" t="s">
        <v>1017</v>
      </c>
    </row>
    <row r="359" spans="1:1" x14ac:dyDescent="0.3">
      <c r="A359" s="1" t="s">
        <v>1018</v>
      </c>
    </row>
    <row r="360" spans="1:1" x14ac:dyDescent="0.3">
      <c r="A360" s="1" t="s">
        <v>1019</v>
      </c>
    </row>
    <row r="361" spans="1:1" x14ac:dyDescent="0.3">
      <c r="A361" s="1" t="s">
        <v>1020</v>
      </c>
    </row>
    <row r="362" spans="1:1" x14ac:dyDescent="0.3">
      <c r="A362" s="1" t="s">
        <v>1021</v>
      </c>
    </row>
    <row r="363" spans="1:1" x14ac:dyDescent="0.3">
      <c r="A363" s="1" t="s">
        <v>1022</v>
      </c>
    </row>
    <row r="364" spans="1:1" x14ac:dyDescent="0.3">
      <c r="A364" s="1" t="s">
        <v>1023</v>
      </c>
    </row>
    <row r="365" spans="1:1" x14ac:dyDescent="0.3">
      <c r="A365" s="1" t="s">
        <v>1024</v>
      </c>
    </row>
    <row r="366" spans="1:1" x14ac:dyDescent="0.3">
      <c r="A366" s="1" t="s">
        <v>1025</v>
      </c>
    </row>
    <row r="367" spans="1:1" x14ac:dyDescent="0.3">
      <c r="A367" s="1" t="s">
        <v>1026</v>
      </c>
    </row>
    <row r="368" spans="1:1" x14ac:dyDescent="0.3">
      <c r="A368" s="1" t="s">
        <v>1027</v>
      </c>
    </row>
    <row r="369" spans="1:1" x14ac:dyDescent="0.3">
      <c r="A369" s="1" t="s">
        <v>1028</v>
      </c>
    </row>
    <row r="370" spans="1:1" x14ac:dyDescent="0.3">
      <c r="A370" s="1" t="s">
        <v>1029</v>
      </c>
    </row>
    <row r="371" spans="1:1" x14ac:dyDescent="0.3">
      <c r="A371" s="1" t="s">
        <v>1030</v>
      </c>
    </row>
    <row r="372" spans="1:1" x14ac:dyDescent="0.3">
      <c r="A372" s="1" t="s">
        <v>1031</v>
      </c>
    </row>
    <row r="373" spans="1:1" x14ac:dyDescent="0.3">
      <c r="A373" s="1" t="s">
        <v>1032</v>
      </c>
    </row>
    <row r="374" spans="1:1" x14ac:dyDescent="0.3">
      <c r="A374" s="1" t="s">
        <v>1033</v>
      </c>
    </row>
    <row r="375" spans="1:1" x14ac:dyDescent="0.3">
      <c r="A375" s="1" t="s">
        <v>1034</v>
      </c>
    </row>
    <row r="376" spans="1:1" x14ac:dyDescent="0.3">
      <c r="A376" s="1" t="s">
        <v>1035</v>
      </c>
    </row>
    <row r="377" spans="1:1" ht="15" x14ac:dyDescent="0.25">
      <c r="A377" s="12" t="s">
        <v>146</v>
      </c>
    </row>
    <row r="385" spans="1:1" ht="15" x14ac:dyDescent="0.25">
      <c r="A385" s="16" t="s">
        <v>1036</v>
      </c>
    </row>
    <row r="386" spans="1:1" ht="15" x14ac:dyDescent="0.25">
      <c r="A386" s="17" t="s">
        <v>1037</v>
      </c>
    </row>
    <row r="387" spans="1:1" ht="15" x14ac:dyDescent="0.25">
      <c r="A387" s="17" t="s">
        <v>1038</v>
      </c>
    </row>
    <row r="388" spans="1:1" ht="15" x14ac:dyDescent="0.25">
      <c r="A388" s="17" t="s">
        <v>1039</v>
      </c>
    </row>
    <row r="389" spans="1:1" ht="15" x14ac:dyDescent="0.25">
      <c r="A389" s="17" t="s">
        <v>1040</v>
      </c>
    </row>
    <row r="390" spans="1:1" ht="15" x14ac:dyDescent="0.25">
      <c r="A390" s="17" t="s">
        <v>1041</v>
      </c>
    </row>
    <row r="391" spans="1:1" ht="15" x14ac:dyDescent="0.25">
      <c r="A391" s="16" t="s">
        <v>1042</v>
      </c>
    </row>
    <row r="392" spans="1:1" ht="15" x14ac:dyDescent="0.25">
      <c r="A392" s="17" t="s">
        <v>1043</v>
      </c>
    </row>
    <row r="393" spans="1:1" ht="15" x14ac:dyDescent="0.25">
      <c r="A393" s="17" t="s">
        <v>1044</v>
      </c>
    </row>
    <row r="394" spans="1:1" ht="15" x14ac:dyDescent="0.25">
      <c r="A394" s="17" t="s">
        <v>1045</v>
      </c>
    </row>
    <row r="395" spans="1:1" ht="15" x14ac:dyDescent="0.25">
      <c r="A395" s="16" t="s">
        <v>1046</v>
      </c>
    </row>
    <row r="396" spans="1:1" ht="15" x14ac:dyDescent="0.25">
      <c r="A396" s="17" t="s">
        <v>1047</v>
      </c>
    </row>
    <row r="397" spans="1:1" ht="15" x14ac:dyDescent="0.25">
      <c r="A397" s="17" t="s">
        <v>1048</v>
      </c>
    </row>
    <row r="398" spans="1:1" ht="15" x14ac:dyDescent="0.25">
      <c r="A398" s="17" t="s">
        <v>1049</v>
      </c>
    </row>
    <row r="399" spans="1:1" ht="15" x14ac:dyDescent="0.25">
      <c r="A399" s="17" t="s">
        <v>1050</v>
      </c>
    </row>
    <row r="400" spans="1:1" ht="15" x14ac:dyDescent="0.25">
      <c r="A400" s="17" t="s">
        <v>1051</v>
      </c>
    </row>
    <row r="401" spans="1:1" ht="15" x14ac:dyDescent="0.25">
      <c r="A401" s="17" t="s">
        <v>1052</v>
      </c>
    </row>
    <row r="402" spans="1:1" ht="15" x14ac:dyDescent="0.25">
      <c r="A402" s="16" t="s">
        <v>1053</v>
      </c>
    </row>
    <row r="403" spans="1:1" ht="15" x14ac:dyDescent="0.25">
      <c r="A403" s="17" t="s">
        <v>1054</v>
      </c>
    </row>
    <row r="404" spans="1:1" ht="15" x14ac:dyDescent="0.25">
      <c r="A404" s="17" t="s">
        <v>1055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vt:lpstr>
      <vt:lpstr>Hoja4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2021-01-28T18:04:14Z</dcterms:created>
  <dcterms:modified xsi:type="dcterms:W3CDTF">2021-01-29T23:16:39Z</dcterms:modified>
</cp:coreProperties>
</file>